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275" yWindow="1035" windowWidth="26295" windowHeight="14895" activeTab="1"/>
  </bookViews>
  <sheets>
    <sheet name="tabla precios" sheetId="3" r:id="rId1"/>
    <sheet name="SUBA" sheetId="4" r:id="rId2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H10" i="4"/>
  <c r="AC10" i="4"/>
  <c r="AB10" i="4"/>
  <c r="Z10" i="4"/>
  <c r="Y10" i="4"/>
  <c r="F10" i="4"/>
  <c r="X10" i="4"/>
  <c r="W10" i="4"/>
  <c r="U10" i="4"/>
  <c r="T10" i="4"/>
  <c r="R10" i="4"/>
  <c r="Q10" i="4"/>
  <c r="P10" i="4"/>
  <c r="O10" i="4"/>
  <c r="M10" i="4"/>
  <c r="L10" i="4"/>
  <c r="K10" i="4"/>
  <c r="J10" i="4"/>
  <c r="D10" i="4"/>
  <c r="C10" i="4"/>
  <c r="G9" i="4"/>
  <c r="H9" i="4"/>
  <c r="AC9" i="4"/>
  <c r="AB9" i="4"/>
  <c r="Z9" i="4"/>
  <c r="Y9" i="4"/>
  <c r="F9" i="4"/>
  <c r="X9" i="4"/>
  <c r="W9" i="4"/>
  <c r="U9" i="4"/>
  <c r="T9" i="4"/>
  <c r="R9" i="4"/>
  <c r="Q9" i="4"/>
  <c r="P9" i="4"/>
  <c r="O9" i="4"/>
  <c r="M9" i="4"/>
  <c r="L9" i="4"/>
  <c r="K9" i="4"/>
  <c r="J9" i="4"/>
  <c r="D9" i="4"/>
  <c r="C9" i="4"/>
  <c r="I26" i="3"/>
  <c r="J19" i="3"/>
  <c r="J26" i="3"/>
  <c r="F19" i="3"/>
  <c r="K19" i="3"/>
  <c r="K26" i="3"/>
  <c r="G19" i="3"/>
  <c r="L19" i="3"/>
  <c r="L26" i="3"/>
  <c r="H19" i="3"/>
  <c r="M19" i="3"/>
  <c r="M26" i="3"/>
  <c r="O19" i="3"/>
  <c r="O26" i="3"/>
  <c r="P19" i="3"/>
  <c r="P26" i="3"/>
  <c r="Q19" i="3"/>
  <c r="Q26" i="3"/>
  <c r="R19" i="3"/>
  <c r="R26" i="3"/>
  <c r="S26" i="3"/>
  <c r="T19" i="3"/>
  <c r="T26" i="3"/>
  <c r="U19" i="3"/>
  <c r="U26" i="3"/>
  <c r="W19" i="3"/>
  <c r="W26" i="3"/>
  <c r="X19" i="3"/>
  <c r="X26" i="3"/>
  <c r="Y19" i="3"/>
  <c r="Y26" i="3"/>
  <c r="Z19" i="3"/>
  <c r="Z26" i="3"/>
  <c r="AA26" i="3"/>
  <c r="AB19" i="3"/>
  <c r="AB26" i="3"/>
  <c r="AC19" i="3"/>
  <c r="AC26" i="3"/>
  <c r="D19" i="3"/>
  <c r="D26" i="3"/>
  <c r="E26" i="3"/>
  <c r="F26" i="3"/>
  <c r="G26" i="3"/>
  <c r="H26" i="3"/>
  <c r="C19" i="3"/>
  <c r="C26" i="3"/>
  <c r="W24" i="3"/>
  <c r="T24" i="3"/>
  <c r="O24" i="3"/>
  <c r="G24" i="3"/>
  <c r="L24" i="3"/>
  <c r="J24" i="3"/>
  <c r="C24" i="3"/>
  <c r="H24" i="3"/>
  <c r="Z24" i="3"/>
  <c r="W10" i="3"/>
  <c r="W11" i="3"/>
  <c r="W12" i="3"/>
  <c r="W13" i="3"/>
  <c r="W14" i="3"/>
  <c r="W15" i="3"/>
  <c r="W16" i="3"/>
  <c r="W17" i="3"/>
  <c r="W18" i="3"/>
  <c r="W20" i="3"/>
  <c r="W21" i="3"/>
  <c r="W22" i="3"/>
  <c r="T10" i="3"/>
  <c r="T11" i="3"/>
  <c r="T12" i="3"/>
  <c r="T13" i="3"/>
  <c r="T14" i="3"/>
  <c r="T15" i="3"/>
  <c r="T16" i="3"/>
  <c r="T17" i="3"/>
  <c r="T18" i="3"/>
  <c r="T20" i="3"/>
  <c r="T21" i="3"/>
  <c r="T22" i="3"/>
  <c r="O10" i="3"/>
  <c r="O11" i="3"/>
  <c r="O12" i="3"/>
  <c r="O13" i="3"/>
  <c r="O14" i="3"/>
  <c r="O15" i="3"/>
  <c r="O16" i="3"/>
  <c r="O17" i="3"/>
  <c r="O18" i="3"/>
  <c r="O20" i="3"/>
  <c r="O21" i="3"/>
  <c r="O22" i="3"/>
  <c r="J10" i="3"/>
  <c r="J11" i="3"/>
  <c r="J12" i="3"/>
  <c r="J13" i="3"/>
  <c r="J14" i="3"/>
  <c r="J15" i="3"/>
  <c r="J16" i="3"/>
  <c r="J17" i="3"/>
  <c r="J18" i="3"/>
  <c r="J20" i="3"/>
  <c r="J21" i="3"/>
  <c r="J22" i="3"/>
  <c r="C10" i="3"/>
  <c r="C11" i="3"/>
  <c r="C12" i="3"/>
  <c r="C13" i="3"/>
  <c r="C14" i="3"/>
  <c r="C15" i="3"/>
  <c r="C16" i="3"/>
  <c r="C17" i="3"/>
  <c r="C18" i="3"/>
  <c r="C20" i="3"/>
  <c r="C21" i="3"/>
  <c r="C22" i="3"/>
  <c r="F10" i="3"/>
  <c r="U10" i="3"/>
  <c r="F11" i="3"/>
  <c r="X11" i="3"/>
  <c r="F12" i="3"/>
  <c r="U12" i="3"/>
  <c r="F13" i="3"/>
  <c r="P13" i="3"/>
  <c r="F14" i="3"/>
  <c r="U14" i="3"/>
  <c r="F15" i="3"/>
  <c r="U15" i="3"/>
  <c r="F16" i="3"/>
  <c r="X16" i="3"/>
  <c r="F17" i="3"/>
  <c r="U17" i="3"/>
  <c r="F18" i="3"/>
  <c r="X18" i="3"/>
  <c r="F20" i="3"/>
  <c r="X20" i="3"/>
  <c r="F21" i="3"/>
  <c r="U21" i="3"/>
  <c r="F22" i="3"/>
  <c r="X22" i="3"/>
  <c r="D16" i="3"/>
  <c r="X12" i="3"/>
  <c r="P12" i="3"/>
  <c r="K20" i="3"/>
  <c r="K11" i="3"/>
  <c r="K18" i="3"/>
  <c r="D20" i="3"/>
  <c r="K16" i="3"/>
  <c r="P18" i="3"/>
  <c r="U18" i="3"/>
  <c r="M24" i="3"/>
  <c r="X14" i="3"/>
  <c r="D18" i="3"/>
  <c r="K14" i="3"/>
  <c r="P14" i="3"/>
  <c r="D11" i="3"/>
  <c r="K13" i="3"/>
  <c r="P21" i="3"/>
  <c r="P17" i="3"/>
  <c r="U20" i="3"/>
  <c r="U16" i="3"/>
  <c r="U11" i="3"/>
  <c r="D14" i="3"/>
  <c r="K21" i="3"/>
  <c r="K17" i="3"/>
  <c r="K12" i="3"/>
  <c r="P20" i="3"/>
  <c r="P16" i="3"/>
  <c r="P11" i="3"/>
  <c r="X13" i="3"/>
  <c r="AB24" i="3"/>
  <c r="AC24" i="3"/>
  <c r="D13" i="3"/>
  <c r="U13" i="3"/>
  <c r="X21" i="3"/>
  <c r="X17" i="3"/>
  <c r="D21" i="3"/>
  <c r="D17" i="3"/>
  <c r="D12" i="3"/>
  <c r="Q24" i="3"/>
  <c r="Y24" i="3"/>
  <c r="R24" i="3"/>
  <c r="D22" i="3"/>
  <c r="K22" i="3"/>
  <c r="P22" i="3"/>
  <c r="U22" i="3"/>
  <c r="X15" i="3"/>
  <c r="K15" i="3"/>
  <c r="P15" i="3"/>
  <c r="D15" i="3"/>
  <c r="P10" i="3"/>
  <c r="X10" i="3"/>
  <c r="D10" i="3"/>
  <c r="K10" i="3"/>
  <c r="G15" i="3"/>
  <c r="H15" i="3"/>
  <c r="G23" i="3"/>
  <c r="H23" i="3"/>
  <c r="R23" i="3"/>
  <c r="G21" i="3"/>
  <c r="G17" i="3"/>
  <c r="G16" i="3"/>
  <c r="G10" i="3"/>
  <c r="AB9" i="3"/>
  <c r="W9" i="3"/>
  <c r="T9" i="3"/>
  <c r="O9" i="3"/>
  <c r="J9" i="3"/>
  <c r="G9" i="3"/>
  <c r="F9" i="3"/>
  <c r="AC9" i="3"/>
  <c r="C9" i="3"/>
  <c r="G14" i="3"/>
  <c r="G18" i="3"/>
  <c r="W23" i="3"/>
  <c r="T23" i="3"/>
  <c r="O23" i="3"/>
  <c r="F24" i="3"/>
  <c r="J23" i="3"/>
  <c r="F23" i="3"/>
  <c r="D23" i="3"/>
  <c r="C23" i="3"/>
  <c r="G22" i="3"/>
  <c r="G20" i="3"/>
  <c r="G13" i="3"/>
  <c r="G12" i="3"/>
  <c r="G11" i="3"/>
  <c r="U9" i="3"/>
  <c r="AB17" i="3"/>
  <c r="L17" i="3"/>
  <c r="Q17" i="3"/>
  <c r="Y17" i="3"/>
  <c r="Q11" i="3"/>
  <c r="AB11" i="3"/>
  <c r="Y11" i="3"/>
  <c r="L11" i="3"/>
  <c r="AB14" i="3"/>
  <c r="Y14" i="3"/>
  <c r="L14" i="3"/>
  <c r="Q14" i="3"/>
  <c r="AB12" i="3"/>
  <c r="L12" i="3"/>
  <c r="Q12" i="3"/>
  <c r="Y12" i="3"/>
  <c r="H20" i="3"/>
  <c r="Q20" i="3"/>
  <c r="AB20" i="3"/>
  <c r="Y20" i="3"/>
  <c r="L20" i="3"/>
  <c r="Q16" i="3"/>
  <c r="AB16" i="3"/>
  <c r="Y16" i="3"/>
  <c r="L16" i="3"/>
  <c r="AB13" i="3"/>
  <c r="Y13" i="3"/>
  <c r="Q13" i="3"/>
  <c r="L13" i="3"/>
  <c r="H16" i="3"/>
  <c r="U24" i="3"/>
  <c r="K24" i="3"/>
  <c r="P24" i="3"/>
  <c r="X24" i="3"/>
  <c r="D24" i="3"/>
  <c r="AB18" i="3"/>
  <c r="Y18" i="3"/>
  <c r="L18" i="3"/>
  <c r="Q18" i="3"/>
  <c r="Y9" i="3"/>
  <c r="Q9" i="3"/>
  <c r="L21" i="3"/>
  <c r="Q21" i="3"/>
  <c r="AB21" i="3"/>
  <c r="Y21" i="3"/>
  <c r="AB22" i="3"/>
  <c r="Q22" i="3"/>
  <c r="L22" i="3"/>
  <c r="Y22" i="3"/>
  <c r="R15" i="3"/>
  <c r="M15" i="3"/>
  <c r="AC15" i="3"/>
  <c r="Z15" i="3"/>
  <c r="Q15" i="3"/>
  <c r="L15" i="3"/>
  <c r="AB15" i="3"/>
  <c r="Y15" i="3"/>
  <c r="AB10" i="3"/>
  <c r="Q10" i="3"/>
  <c r="Y10" i="3"/>
  <c r="L10" i="3"/>
  <c r="H10" i="3"/>
  <c r="K9" i="3"/>
  <c r="H9" i="3"/>
  <c r="R9" i="3"/>
  <c r="D9" i="3"/>
  <c r="L9" i="3"/>
  <c r="P9" i="3"/>
  <c r="X9" i="3"/>
  <c r="AB23" i="3"/>
  <c r="Y23" i="3"/>
  <c r="AC23" i="3"/>
  <c r="X23" i="3"/>
  <c r="Z23" i="3"/>
  <c r="U23" i="3"/>
  <c r="Q23" i="3"/>
  <c r="P23" i="3"/>
  <c r="H13" i="3"/>
  <c r="H17" i="3"/>
  <c r="H11" i="3"/>
  <c r="H21" i="3"/>
  <c r="H22" i="3"/>
  <c r="M23" i="3"/>
  <c r="L23" i="3"/>
  <c r="H12" i="3"/>
  <c r="H14" i="3"/>
  <c r="H18" i="3"/>
  <c r="K23" i="3"/>
  <c r="AC17" i="3"/>
  <c r="Z17" i="3"/>
  <c r="M17" i="3"/>
  <c r="R17" i="3"/>
  <c r="AC16" i="3"/>
  <c r="Z16" i="3"/>
  <c r="R16" i="3"/>
  <c r="M16" i="3"/>
  <c r="AC14" i="3"/>
  <c r="M14" i="3"/>
  <c r="R14" i="3"/>
  <c r="Z14" i="3"/>
  <c r="R13" i="3"/>
  <c r="AC13" i="3"/>
  <c r="Z13" i="3"/>
  <c r="M13" i="3"/>
  <c r="AC20" i="3"/>
  <c r="Z20" i="3"/>
  <c r="M20" i="3"/>
  <c r="R20" i="3"/>
  <c r="AC11" i="3"/>
  <c r="Z11" i="3"/>
  <c r="M11" i="3"/>
  <c r="R11" i="3"/>
  <c r="R18" i="3"/>
  <c r="AC18" i="3"/>
  <c r="Z18" i="3"/>
  <c r="M18" i="3"/>
  <c r="AC12" i="3"/>
  <c r="Z12" i="3"/>
  <c r="M12" i="3"/>
  <c r="R12" i="3"/>
  <c r="AC21" i="3"/>
  <c r="Z21" i="3"/>
  <c r="M21" i="3"/>
  <c r="R21" i="3"/>
  <c r="R22" i="3"/>
  <c r="AC22" i="3"/>
  <c r="Z22" i="3"/>
  <c r="M22" i="3"/>
  <c r="Z10" i="3"/>
  <c r="R10" i="3"/>
  <c r="AC10" i="3"/>
  <c r="M10" i="3"/>
  <c r="M9" i="3"/>
  <c r="Z9" i="3"/>
</calcChain>
</file>

<file path=xl/sharedStrings.xml><?xml version="1.0" encoding="utf-8"?>
<sst xmlns="http://schemas.openxmlformats.org/spreadsheetml/2006/main" count="125" uniqueCount="43">
  <si>
    <t>2D</t>
  </si>
  <si>
    <t>3D</t>
  </si>
  <si>
    <t>IMAX</t>
  </si>
  <si>
    <t>AMÉRICAS</t>
  </si>
  <si>
    <t>PALATINO</t>
  </si>
  <si>
    <t>SALITRE</t>
  </si>
  <si>
    <t>TINTAL</t>
  </si>
  <si>
    <t>SABANA</t>
  </si>
  <si>
    <t>VILLAVO</t>
  </si>
  <si>
    <t>PLAZUELA</t>
  </si>
  <si>
    <t>BIMA</t>
  </si>
  <si>
    <t>OCCIDENTE</t>
  </si>
  <si>
    <t>IWANÁ</t>
  </si>
  <si>
    <t>BULEVAR</t>
  </si>
  <si>
    <t xml:space="preserve">TERMINAL </t>
  </si>
  <si>
    <t xml:space="preserve"> 3 A 5:59 PM </t>
  </si>
  <si>
    <t>TARIFA BASE</t>
  </si>
  <si>
    <t>TARIFA BASE - 50%</t>
  </si>
  <si>
    <t xml:space="preserve">MARTES Y MIÉRCOLES </t>
  </si>
  <si>
    <t>TARIFA PRIME</t>
  </si>
  <si>
    <t>TARJETA VIP</t>
  </si>
  <si>
    <t xml:space="preserve"> DE 3 A 5:59 PM CON TARJETA VIP </t>
  </si>
  <si>
    <t xml:space="preserve"> 3 A cierre</t>
  </si>
  <si>
    <t xml:space="preserve"> DE 3 A ciere CON TARJETA VIP </t>
  </si>
  <si>
    <t>SIN TARJETA</t>
  </si>
  <si>
    <t>CON TARJETA VIP</t>
  </si>
  <si>
    <t xml:space="preserve">LUNES Y JUEVES </t>
  </si>
  <si>
    <t>-20% TARIFA BASE</t>
  </si>
  <si>
    <t>-20% TARIFA PRIME</t>
  </si>
  <si>
    <t>-50% TARIFA BASE</t>
  </si>
  <si>
    <t>-50% TARIFA PRIME</t>
  </si>
  <si>
    <t xml:space="preserve"> Antes de 3 PM  CON / SIN tarjeta vip</t>
  </si>
  <si>
    <t xml:space="preserve">Apertura  A 5:59 PM </t>
  </si>
  <si>
    <t>CUALQUIER HORARIO</t>
  </si>
  <si>
    <t xml:space="preserve"> TARJETA VIP</t>
  </si>
  <si>
    <t>VIERNES, SÁBADO, DOMINGOS Y FESTIVOS</t>
  </si>
  <si>
    <t>- 50% TARIFA BASE</t>
  </si>
  <si>
    <t xml:space="preserve">TUNAL </t>
  </si>
  <si>
    <t xml:space="preserve">UNISUR </t>
  </si>
  <si>
    <t xml:space="preserve"> DE 6 A CIERRE</t>
  </si>
  <si>
    <t>DE 6 A CIERRE CON TARJETA VIP</t>
  </si>
  <si>
    <t>PALCO</t>
  </si>
  <si>
    <t xml:space="preserve">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</si>
</sst>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1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 (Cuerpo)_x0000_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34998626667073579"/>
      </left>
      <right style="thin">
        <color theme="2" tint="-0.249977111117893"/>
      </right>
      <top style="medium">
        <color theme="1" tint="0.34998626667073579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1" tint="0.34998626667073579"/>
      </right>
      <top style="medium">
        <color theme="1" tint="0.34998626667073579"/>
      </top>
      <bottom style="thin">
        <color theme="2" tint="-0.249977111117893"/>
      </bottom>
      <diagonal/>
    </border>
    <border>
      <left style="medium">
        <color theme="1" tint="0.34998626667073579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1" tint="0.34998626667073579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1" tint="0.34998626667073579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1" tint="0.34998626667073579"/>
      </right>
      <top/>
      <bottom style="thin">
        <color theme="2" tint="-0.249977111117893"/>
      </bottom>
      <diagonal/>
    </border>
    <border>
      <left style="medium">
        <color theme="1" tint="0.34998626667073579"/>
      </left>
      <right style="thin">
        <color theme="2" tint="-0.249977111117893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2" tint="-0.249977111117893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2" tint="-0.249977111117893"/>
      </right>
      <top style="medium">
        <color indexed="64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/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medium">
        <color theme="1" tint="0.34998626667073579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medium">
        <color theme="1" tint="0.34998626667073579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1" tint="0.34998626667073579"/>
      </right>
      <top style="thin">
        <color theme="2" tint="-0.249977111117893"/>
      </top>
      <bottom style="medium">
        <color indexed="64"/>
      </bottom>
      <diagonal/>
    </border>
    <border>
      <left style="medium">
        <color theme="1" tint="0.34998626667073579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 tint="0.34998626667073579"/>
      </bottom>
      <diagonal/>
    </border>
    <border>
      <left/>
      <right/>
      <top style="medium">
        <color indexed="64"/>
      </top>
      <bottom style="medium">
        <color theme="1" tint="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theme="1" tint="0.34998626667073579"/>
      </bottom>
      <diagonal/>
    </border>
    <border>
      <left style="thin">
        <color theme="2" tint="-0.249977111117893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theme="1" tint="0.34998626667073579"/>
      </right>
      <top style="medium">
        <color indexed="64"/>
      </top>
      <bottom style="thin">
        <color theme="2" tint="-0.249977111117893"/>
      </bottom>
      <diagonal/>
    </border>
    <border>
      <left style="medium">
        <color theme="1" tint="0.34998626667073579"/>
      </left>
      <right style="thin">
        <color theme="2" tint="-0.249977111117893"/>
      </right>
      <top style="medium">
        <color indexed="64"/>
      </top>
      <bottom style="thin">
        <color theme="2" tint="-0.249977111117893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double">
        <color indexed="64"/>
      </right>
      <top style="medium">
        <color indexed="64"/>
      </top>
      <bottom style="thin">
        <color theme="2" tint="-0.249977111117893"/>
      </bottom>
      <diagonal/>
    </border>
    <border>
      <left style="double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double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double">
        <color indexed="64"/>
      </right>
      <top style="thin">
        <color theme="2" tint="-0.249977111117893"/>
      </top>
      <bottom style="medium">
        <color indexed="64"/>
      </bottom>
      <diagonal/>
    </border>
    <border>
      <left style="double">
        <color indexed="64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double">
        <color indexed="64"/>
      </right>
      <top/>
      <bottom style="thin">
        <color theme="2" tint="-0.249977111117893"/>
      </bottom>
      <diagonal/>
    </border>
    <border>
      <left style="double">
        <color indexed="64"/>
      </left>
      <right style="thin">
        <color theme="2" tint="-0.249977111117893"/>
      </right>
      <top style="thin">
        <color theme="2" tint="-0.249977111117893"/>
      </top>
      <bottom style="double">
        <color indexed="64"/>
      </bottom>
      <diagonal/>
    </border>
    <border>
      <left style="thin">
        <color theme="2" tint="-0.249977111117893"/>
      </left>
      <right style="medium">
        <color theme="1" tint="0.34998626667073579"/>
      </right>
      <top style="thin">
        <color theme="2" tint="-0.249977111117893"/>
      </top>
      <bottom style="double">
        <color indexed="64"/>
      </bottom>
      <diagonal/>
    </border>
    <border>
      <left style="medium">
        <color theme="1" tint="0.34998626667073579"/>
      </left>
      <right style="thin">
        <color theme="2" tint="-0.249977111117893"/>
      </right>
      <top style="thin">
        <color theme="2" tint="-0.249977111117893"/>
      </top>
      <bottom style="double">
        <color indexed="64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double">
        <color indexed="64"/>
      </bottom>
      <diagonal/>
    </border>
    <border>
      <left style="thin">
        <color theme="2" tint="-0.249977111117893"/>
      </left>
      <right style="double">
        <color indexed="64"/>
      </right>
      <top style="thin">
        <color theme="2" tint="-0.249977111117893"/>
      </top>
      <bottom style="double">
        <color indexed="64"/>
      </bottom>
      <diagonal/>
    </border>
    <border>
      <left style="medium">
        <color indexed="64"/>
      </left>
      <right style="thin">
        <color theme="2" tint="-0.249977111117893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2" tint="-0.249977111117893"/>
      </left>
      <right style="medium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double">
        <color indexed="64"/>
      </left>
      <right/>
      <top style="medium">
        <color indexed="64"/>
      </top>
      <bottom style="medium">
        <color theme="1" tint="0.34998626667073579"/>
      </bottom>
      <diagonal/>
    </border>
    <border>
      <left/>
      <right style="double">
        <color indexed="64"/>
      </right>
      <top style="medium">
        <color indexed="64"/>
      </top>
      <bottom style="medium">
        <color theme="1" tint="0.34998626667073579"/>
      </bottom>
      <diagonal/>
    </border>
    <border>
      <left style="double">
        <color indexed="64"/>
      </left>
      <right style="thin">
        <color theme="2" tint="-0.249977111117893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2" tint="-0.249977111117893"/>
      </left>
      <right style="double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double">
        <color indexed="64"/>
      </left>
      <right style="thin">
        <color theme="2" tint="-0.249977111117893"/>
      </right>
      <top style="medium">
        <color theme="1" tint="0.34998626667073579"/>
      </top>
      <bottom style="thin">
        <color theme="2" tint="-0.249977111117893"/>
      </bottom>
      <diagonal/>
    </border>
    <border>
      <left style="thin">
        <color theme="2" tint="-0.249977111117893"/>
      </left>
      <right style="double">
        <color indexed="64"/>
      </right>
      <top style="medium">
        <color theme="1" tint="0.34998626667073579"/>
      </top>
      <bottom style="thin">
        <color theme="2" tint="-0.249977111117893"/>
      </bottom>
      <diagonal/>
    </border>
    <border>
      <left style="medium">
        <color indexed="64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double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theme="1" tint="0.34998626667073579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theme="1" tint="0.34998626667073579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0" fontId="2" fillId="2" borderId="0" xfId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 applyBorder="1"/>
    <xf numFmtId="0" fontId="3" fillId="2" borderId="0" xfId="0" applyFont="1" applyFill="1"/>
    <xf numFmtId="0" fontId="2" fillId="2" borderId="0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/>
    <xf numFmtId="0" fontId="5" fillId="2" borderId="0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4" fillId="7" borderId="16" xfId="1" applyFont="1" applyFill="1" applyBorder="1" applyAlignment="1">
      <alignment horizontal="center" vertical="center"/>
    </xf>
    <xf numFmtId="0" fontId="4" fillId="7" borderId="9" xfId="1" applyFont="1" applyFill="1" applyBorder="1" applyAlignment="1">
      <alignment horizontal="center" vertical="center"/>
    </xf>
    <xf numFmtId="0" fontId="4" fillId="7" borderId="8" xfId="1" applyFont="1" applyFill="1" applyBorder="1" applyAlignment="1">
      <alignment horizontal="center" vertical="center"/>
    </xf>
    <xf numFmtId="0" fontId="4" fillId="7" borderId="0" xfId="1" applyFont="1" applyFill="1" applyBorder="1" applyAlignment="1">
      <alignment horizontal="center" vertical="center"/>
    </xf>
    <xf numFmtId="0" fontId="4" fillId="7" borderId="36" xfId="1" applyFont="1" applyFill="1" applyBorder="1" applyAlignment="1">
      <alignment horizontal="center" vertical="center"/>
    </xf>
    <xf numFmtId="0" fontId="4" fillId="7" borderId="37" xfId="1" applyFont="1" applyFill="1" applyBorder="1" applyAlignment="1">
      <alignment horizontal="center" vertical="center"/>
    </xf>
    <xf numFmtId="0" fontId="4" fillId="7" borderId="6" xfId="1" applyFont="1" applyFill="1" applyBorder="1" applyAlignment="1">
      <alignment horizontal="center" vertical="center"/>
    </xf>
    <xf numFmtId="0" fontId="4" fillId="7" borderId="7" xfId="1" applyFont="1" applyFill="1" applyBorder="1" applyAlignment="1">
      <alignment horizontal="center" vertical="center"/>
    </xf>
    <xf numFmtId="164" fontId="10" fillId="2" borderId="36" xfId="1" applyNumberFormat="1" applyFont="1" applyFill="1" applyBorder="1" applyAlignment="1">
      <alignment horizontal="center" vertical="center"/>
    </xf>
    <xf numFmtId="164" fontId="10" fillId="2" borderId="9" xfId="1" applyNumberFormat="1" applyFont="1" applyFill="1" applyBorder="1" applyAlignment="1">
      <alignment horizontal="center" vertical="center"/>
    </xf>
    <xf numFmtId="164" fontId="10" fillId="5" borderId="8" xfId="1" applyNumberFormat="1" applyFont="1" applyFill="1" applyBorder="1" applyAlignment="1">
      <alignment horizontal="center" vertical="center"/>
    </xf>
    <xf numFmtId="164" fontId="10" fillId="5" borderId="9" xfId="1" applyNumberFormat="1" applyFont="1" applyFill="1" applyBorder="1" applyAlignment="1">
      <alignment horizontal="center" vertical="center"/>
    </xf>
    <xf numFmtId="164" fontId="10" fillId="2" borderId="8" xfId="1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10" fillId="6" borderId="8" xfId="0" applyNumberFormat="1" applyFont="1" applyFill="1" applyBorder="1" applyAlignment="1">
      <alignment horizontal="center" vertical="center"/>
    </xf>
    <xf numFmtId="164" fontId="10" fillId="2" borderId="33" xfId="1" applyNumberFormat="1" applyFont="1" applyFill="1" applyBorder="1" applyAlignment="1">
      <alignment horizontal="center" vertical="center"/>
    </xf>
    <xf numFmtId="164" fontId="10" fillId="2" borderId="7" xfId="1" applyNumberFormat="1" applyFont="1" applyFill="1" applyBorder="1" applyAlignment="1">
      <alignment horizontal="center" vertical="center"/>
    </xf>
    <xf numFmtId="164" fontId="10" fillId="5" borderId="6" xfId="1" applyNumberFormat="1" applyFont="1" applyFill="1" applyBorder="1" applyAlignment="1">
      <alignment horizontal="center" vertical="center"/>
    </xf>
    <xf numFmtId="164" fontId="10" fillId="5" borderId="7" xfId="1" applyNumberFormat="1" applyFont="1" applyFill="1" applyBorder="1" applyAlignment="1">
      <alignment horizontal="center" vertical="center"/>
    </xf>
    <xf numFmtId="164" fontId="10" fillId="2" borderId="6" xfId="1" applyNumberFormat="1" applyFont="1" applyFill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10" fillId="6" borderId="6" xfId="0" applyNumberFormat="1" applyFont="1" applyFill="1" applyBorder="1" applyAlignment="1">
      <alignment horizontal="center" vertical="center"/>
    </xf>
    <xf numFmtId="164" fontId="10" fillId="0" borderId="33" xfId="1" applyNumberFormat="1" applyFont="1" applyFill="1" applyBorder="1" applyAlignment="1">
      <alignment horizontal="center" vertical="center"/>
    </xf>
    <xf numFmtId="164" fontId="10" fillId="0" borderId="7" xfId="1" applyNumberFormat="1" applyFont="1" applyFill="1" applyBorder="1" applyAlignment="1">
      <alignment horizontal="center" vertical="center"/>
    </xf>
    <xf numFmtId="164" fontId="10" fillId="0" borderId="6" xfId="1" applyNumberFormat="1" applyFont="1" applyFill="1" applyBorder="1" applyAlignment="1">
      <alignment horizontal="center" vertical="center"/>
    </xf>
    <xf numFmtId="164" fontId="10" fillId="2" borderId="38" xfId="1" applyNumberFormat="1" applyFont="1" applyFill="1" applyBorder="1" applyAlignment="1">
      <alignment horizontal="center" vertical="center"/>
    </xf>
    <xf numFmtId="164" fontId="10" fillId="2" borderId="39" xfId="1" applyNumberFormat="1" applyFont="1" applyFill="1" applyBorder="1" applyAlignment="1">
      <alignment horizontal="center" vertical="center"/>
    </xf>
    <xf numFmtId="164" fontId="10" fillId="5" borderId="40" xfId="1" applyNumberFormat="1" applyFont="1" applyFill="1" applyBorder="1" applyAlignment="1">
      <alignment horizontal="center" vertical="center"/>
    </xf>
    <xf numFmtId="164" fontId="10" fillId="5" borderId="39" xfId="1" applyNumberFormat="1" applyFont="1" applyFill="1" applyBorder="1" applyAlignment="1">
      <alignment horizontal="center" vertical="center"/>
    </xf>
    <xf numFmtId="164" fontId="10" fillId="2" borderId="40" xfId="1" applyNumberFormat="1" applyFont="1" applyFill="1" applyBorder="1" applyAlignment="1">
      <alignment horizontal="center" vertical="center"/>
    </xf>
    <xf numFmtId="164" fontId="10" fillId="2" borderId="42" xfId="0" applyNumberFormat="1" applyFont="1" applyFill="1" applyBorder="1" applyAlignment="1">
      <alignment horizontal="center" vertical="center"/>
    </xf>
    <xf numFmtId="164" fontId="10" fillId="0" borderId="43" xfId="0" applyNumberFormat="1" applyFont="1" applyBorder="1" applyAlignment="1">
      <alignment horizontal="center" vertical="center"/>
    </xf>
    <xf numFmtId="164" fontId="10" fillId="0" borderId="39" xfId="0" applyNumberFormat="1" applyFont="1" applyBorder="1" applyAlignment="1">
      <alignment horizontal="center" vertical="center"/>
    </xf>
    <xf numFmtId="164" fontId="10" fillId="6" borderId="40" xfId="0" applyNumberFormat="1" applyFont="1" applyFill="1" applyBorder="1" applyAlignment="1">
      <alignment horizontal="center" vertical="center"/>
    </xf>
    <xf numFmtId="0" fontId="4" fillId="7" borderId="12" xfId="1" applyFont="1" applyFill="1" applyBorder="1" applyAlignment="1">
      <alignment horizontal="center" vertical="center"/>
    </xf>
    <xf numFmtId="0" fontId="4" fillId="7" borderId="13" xfId="1" applyFont="1" applyFill="1" applyBorder="1" applyAlignment="1">
      <alignment horizontal="center" vertical="center"/>
    </xf>
    <xf numFmtId="164" fontId="10" fillId="6" borderId="16" xfId="0" applyNumberFormat="1" applyFont="1" applyFill="1" applyBorder="1" applyAlignment="1">
      <alignment horizontal="center" vertical="center"/>
    </xf>
    <xf numFmtId="164" fontId="10" fillId="6" borderId="12" xfId="0" applyNumberFormat="1" applyFont="1" applyFill="1" applyBorder="1" applyAlignment="1">
      <alignment horizontal="center" vertical="center"/>
    </xf>
    <xf numFmtId="0" fontId="4" fillId="7" borderId="33" xfId="1" applyFont="1" applyFill="1" applyBorder="1" applyAlignment="1">
      <alignment horizontal="center" vertical="center"/>
    </xf>
    <xf numFmtId="0" fontId="4" fillId="7" borderId="34" xfId="1" applyFont="1" applyFill="1" applyBorder="1" applyAlignment="1">
      <alignment horizontal="center" vertical="center"/>
    </xf>
    <xf numFmtId="164" fontId="10" fillId="0" borderId="36" xfId="1" applyNumberFormat="1" applyFont="1" applyFill="1" applyBorder="1" applyAlignment="1">
      <alignment horizontal="center" vertical="center"/>
    </xf>
    <xf numFmtId="164" fontId="10" fillId="6" borderId="37" xfId="0" applyNumberFormat="1" applyFont="1" applyFill="1" applyBorder="1" applyAlignment="1">
      <alignment horizontal="center" vertical="center"/>
    </xf>
    <xf numFmtId="164" fontId="10" fillId="6" borderId="34" xfId="0" applyNumberFormat="1" applyFont="1" applyFill="1" applyBorder="1" applyAlignment="1">
      <alignment horizontal="center" vertical="center"/>
    </xf>
    <xf numFmtId="164" fontId="10" fillId="0" borderId="38" xfId="1" applyNumberFormat="1" applyFont="1" applyFill="1" applyBorder="1" applyAlignment="1">
      <alignment horizontal="center" vertical="center"/>
    </xf>
    <xf numFmtId="0" fontId="3" fillId="2" borderId="42" xfId="0" applyFont="1" applyFill="1" applyBorder="1"/>
    <xf numFmtId="164" fontId="10" fillId="6" borderId="43" xfId="0" applyNumberFormat="1" applyFont="1" applyFill="1" applyBorder="1" applyAlignment="1">
      <alignment horizontal="center" vertical="center"/>
    </xf>
    <xf numFmtId="164" fontId="10" fillId="6" borderId="44" xfId="0" applyNumberFormat="1" applyFont="1" applyFill="1" applyBorder="1" applyAlignment="1">
      <alignment horizontal="center" vertical="center"/>
    </xf>
    <xf numFmtId="164" fontId="10" fillId="8" borderId="8" xfId="1" applyNumberFormat="1" applyFont="1" applyFill="1" applyBorder="1" applyAlignment="1">
      <alignment horizontal="center" vertical="center"/>
    </xf>
    <xf numFmtId="164" fontId="10" fillId="8" borderId="6" xfId="1" applyNumberFormat="1" applyFont="1" applyFill="1" applyBorder="1" applyAlignment="1">
      <alignment horizontal="center" vertical="center"/>
    </xf>
    <xf numFmtId="164" fontId="10" fillId="8" borderId="40" xfId="1" applyNumberFormat="1" applyFont="1" applyFill="1" applyBorder="1" applyAlignment="1">
      <alignment horizontal="center" vertical="center"/>
    </xf>
    <xf numFmtId="164" fontId="10" fillId="8" borderId="17" xfId="1" applyNumberFormat="1" applyFont="1" applyFill="1" applyBorder="1" applyAlignment="1">
      <alignment horizontal="center" vertical="center"/>
    </xf>
    <xf numFmtId="164" fontId="10" fillId="8" borderId="13" xfId="1" applyNumberFormat="1" applyFont="1" applyFill="1" applyBorder="1" applyAlignment="1">
      <alignment horizontal="center" vertical="center"/>
    </xf>
    <xf numFmtId="164" fontId="10" fillId="8" borderId="41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65" xfId="1" applyFont="1" applyFill="1" applyBorder="1" applyAlignment="1">
      <alignment horizontal="center" vertical="center"/>
    </xf>
    <xf numFmtId="0" fontId="6" fillId="2" borderId="57" xfId="1" applyFont="1" applyFill="1" applyBorder="1" applyAlignment="1">
      <alignment horizontal="center" vertical="center"/>
    </xf>
    <xf numFmtId="0" fontId="6" fillId="0" borderId="57" xfId="1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9" fillId="7" borderId="62" xfId="0" applyFont="1" applyFill="1" applyBorder="1" applyAlignment="1">
      <alignment horizontal="center" vertical="center"/>
    </xf>
    <xf numFmtId="0" fontId="8" fillId="7" borderId="61" xfId="0" applyFont="1" applyFill="1" applyBorder="1" applyAlignment="1">
      <alignment horizontal="center" vertical="center"/>
    </xf>
    <xf numFmtId="0" fontId="8" fillId="7" borderId="63" xfId="0" applyFont="1" applyFill="1" applyBorder="1" applyAlignment="1">
      <alignment horizontal="center" vertical="center"/>
    </xf>
    <xf numFmtId="0" fontId="8" fillId="7" borderId="64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6" fillId="7" borderId="62" xfId="0" applyFont="1" applyFill="1" applyBorder="1" applyAlignment="1">
      <alignment horizontal="center" vertical="center"/>
    </xf>
    <xf numFmtId="0" fontId="6" fillId="7" borderId="61" xfId="0" applyFont="1" applyFill="1" applyBorder="1" applyAlignment="1">
      <alignment horizontal="center" vertical="center"/>
    </xf>
    <xf numFmtId="0" fontId="6" fillId="7" borderId="63" xfId="0" applyFont="1" applyFill="1" applyBorder="1" applyAlignment="1">
      <alignment horizontal="center" vertical="center"/>
    </xf>
    <xf numFmtId="0" fontId="6" fillId="7" borderId="64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6" fillId="6" borderId="48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  <xf numFmtId="0" fontId="6" fillId="7" borderId="67" xfId="0" applyFont="1" applyFill="1" applyBorder="1" applyAlignment="1">
      <alignment horizontal="center" vertical="center"/>
    </xf>
    <xf numFmtId="0" fontId="6" fillId="7" borderId="68" xfId="0" applyFont="1" applyFill="1" applyBorder="1" applyAlignment="1">
      <alignment horizontal="center" vertical="center"/>
    </xf>
    <xf numFmtId="0" fontId="6" fillId="7" borderId="69" xfId="0" applyFont="1" applyFill="1" applyBorder="1" applyAlignment="1">
      <alignment horizontal="center" vertical="center"/>
    </xf>
    <xf numFmtId="0" fontId="6" fillId="7" borderId="70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30" xfId="0" applyNumberFormat="1" applyFont="1" applyBorder="1" applyAlignment="1">
      <alignment horizontal="center" vertical="center"/>
    </xf>
    <xf numFmtId="0" fontId="5" fillId="3" borderId="51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33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center" vertical="center" wrapText="1"/>
    </xf>
    <xf numFmtId="0" fontId="5" fillId="8" borderId="19" xfId="1" applyFont="1" applyFill="1" applyBorder="1" applyAlignment="1">
      <alignment horizontal="center" vertical="center" wrapText="1"/>
    </xf>
    <xf numFmtId="0" fontId="5" fillId="8" borderId="6" xfId="1" applyFont="1" applyFill="1" applyBorder="1" applyAlignment="1">
      <alignment horizontal="center" vertical="center" wrapText="1"/>
    </xf>
    <xf numFmtId="0" fontId="5" fillId="8" borderId="13" xfId="1" applyFont="1" applyFill="1" applyBorder="1" applyAlignment="1">
      <alignment horizontal="center" vertical="center" wrapText="1"/>
    </xf>
    <xf numFmtId="0" fontId="5" fillId="6" borderId="16" xfId="1" applyFont="1" applyFill="1" applyBorder="1" applyAlignment="1">
      <alignment horizontal="center" vertical="center" wrapText="1"/>
    </xf>
    <xf numFmtId="0" fontId="5" fillId="6" borderId="37" xfId="1" applyFont="1" applyFill="1" applyBorder="1" applyAlignment="1">
      <alignment horizontal="center" vertical="center" wrapText="1"/>
    </xf>
    <xf numFmtId="0" fontId="5" fillId="6" borderId="12" xfId="1" applyFont="1" applyFill="1" applyBorder="1" applyAlignment="1">
      <alignment horizontal="center" vertical="center" wrapText="1"/>
    </xf>
    <xf numFmtId="0" fontId="5" fillId="6" borderId="34" xfId="1" applyFont="1" applyFill="1" applyBorder="1" applyAlignment="1">
      <alignment horizontal="center" vertical="center" wrapText="1"/>
    </xf>
    <xf numFmtId="49" fontId="0" fillId="0" borderId="49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46" xfId="0" applyNumberFormat="1" applyFont="1" applyFill="1" applyBorder="1" applyAlignment="1">
      <alignment horizontal="center" vertical="center"/>
    </xf>
    <xf numFmtId="49" fontId="0" fillId="0" borderId="53" xfId="0" applyNumberFormat="1" applyFont="1" applyFill="1" applyBorder="1" applyAlignment="1">
      <alignment horizontal="center" vertical="center"/>
    </xf>
    <xf numFmtId="49" fontId="0" fillId="0" borderId="54" xfId="0" applyNumberFormat="1" applyFont="1" applyFill="1" applyBorder="1" applyAlignment="1">
      <alignment horizontal="center" vertical="center"/>
    </xf>
    <xf numFmtId="49" fontId="0" fillId="0" borderId="45" xfId="0" applyNumberFormat="1" applyFont="1" applyFill="1" applyBorder="1" applyAlignment="1">
      <alignment horizontal="center" vertical="center"/>
    </xf>
    <xf numFmtId="49" fontId="0" fillId="0" borderId="50" xfId="0" applyNumberFormat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5" fillId="6" borderId="18" xfId="1" applyFont="1" applyFill="1" applyBorder="1" applyAlignment="1">
      <alignment horizontal="center" vertical="center" wrapText="1"/>
    </xf>
    <xf numFmtId="0" fontId="5" fillId="6" borderId="52" xfId="1" applyFont="1" applyFill="1" applyBorder="1" applyAlignment="1">
      <alignment horizontal="center" vertical="center" wrapText="1"/>
    </xf>
    <xf numFmtId="0" fontId="5" fillId="6" borderId="28" xfId="1" applyFont="1" applyFill="1" applyBorder="1" applyAlignment="1">
      <alignment horizontal="center" vertical="center" wrapText="1"/>
    </xf>
    <xf numFmtId="0" fontId="5" fillId="6" borderId="32" xfId="1" applyFont="1" applyFill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wrapText="1"/>
    </xf>
    <xf numFmtId="0" fontId="5" fillId="6" borderId="21" xfId="1" applyFont="1" applyFill="1" applyBorder="1" applyAlignment="1">
      <alignment horizontal="center" vertical="center" wrapText="1"/>
    </xf>
    <xf numFmtId="0" fontId="5" fillId="6" borderId="35" xfId="1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5" fillId="3" borderId="55" xfId="1" applyFont="1" applyFill="1" applyBorder="1" applyAlignment="1">
      <alignment horizontal="center" vertical="center" wrapText="1"/>
    </xf>
    <xf numFmtId="0" fontId="5" fillId="3" borderId="56" xfId="1" applyFont="1" applyFill="1" applyBorder="1" applyAlignment="1">
      <alignment horizontal="center" vertical="center" wrapText="1"/>
    </xf>
    <xf numFmtId="0" fontId="5" fillId="3" borderId="57" xfId="1" applyFont="1" applyFill="1" applyBorder="1" applyAlignment="1">
      <alignment horizontal="center" vertical="center" wrapText="1"/>
    </xf>
    <xf numFmtId="0" fontId="5" fillId="3" borderId="58" xfId="1" applyFont="1" applyFill="1" applyBorder="1" applyAlignment="1">
      <alignment horizontal="center" vertical="center" wrapText="1"/>
    </xf>
    <xf numFmtId="0" fontId="5" fillId="3" borderId="59" xfId="1" applyFont="1" applyFill="1" applyBorder="1" applyAlignment="1">
      <alignment horizontal="center" vertical="center" wrapText="1"/>
    </xf>
    <xf numFmtId="0" fontId="5" fillId="3" borderId="60" xfId="1" applyFont="1" applyFill="1" applyBorder="1" applyAlignment="1">
      <alignment horizontal="center" vertical="center" wrapText="1"/>
    </xf>
    <xf numFmtId="0" fontId="5" fillId="5" borderId="28" xfId="1" applyFont="1" applyFill="1" applyBorder="1" applyAlignment="1">
      <alignment horizontal="center" vertical="center" wrapText="1"/>
    </xf>
    <xf numFmtId="0" fontId="5" fillId="5" borderId="27" xfId="1" applyFont="1" applyFill="1" applyBorder="1" applyAlignment="1">
      <alignment horizontal="center" vertical="center" wrapText="1"/>
    </xf>
    <xf numFmtId="0" fontId="5" fillId="5" borderId="21" xfId="1" applyFont="1" applyFill="1" applyBorder="1" applyAlignment="1">
      <alignment horizontal="center" vertical="center" wrapText="1"/>
    </xf>
    <xf numFmtId="0" fontId="5" fillId="5" borderId="20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4" borderId="15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zoomScale="92" zoomScaleNormal="287" workbookViewId="0">
      <selection activeCell="D15" sqref="D15"/>
    </sheetView>
  </sheetViews>
  <sheetFormatPr baseColWidth="10" defaultRowHeight="15.75"/>
  <cols>
    <col min="1" max="1" width="5.125" style="9" customWidth="1"/>
    <col min="2" max="2" width="13.875" style="10" bestFit="1" customWidth="1"/>
    <col min="3" max="5" width="9.875" style="10" bestFit="1" customWidth="1"/>
    <col min="6" max="8" width="11.5" style="10" bestFit="1" customWidth="1"/>
    <col min="9" max="9" width="1.625" style="17" customWidth="1"/>
    <col min="10" max="10" width="9.875" style="10" bestFit="1" customWidth="1"/>
    <col min="11" max="11" width="11.5" style="10" bestFit="1" customWidth="1"/>
    <col min="12" max="12" width="10" style="10" bestFit="1" customWidth="1"/>
    <col min="13" max="13" width="11.5" style="10" bestFit="1" customWidth="1"/>
    <col min="14" max="14" width="5.5" style="5" customWidth="1"/>
    <col min="15" max="18" width="9.875" bestFit="1" customWidth="1"/>
    <col min="19" max="19" width="1.625" style="5" customWidth="1"/>
    <col min="20" max="21" width="9.875" bestFit="1" customWidth="1"/>
    <col min="22" max="22" width="10" style="5" bestFit="1" customWidth="1"/>
    <col min="23" max="24" width="9.875" bestFit="1" customWidth="1"/>
    <col min="25" max="26" width="11.5" bestFit="1" customWidth="1"/>
    <col min="27" max="27" width="1.625" style="5" customWidth="1"/>
    <col min="28" max="28" width="9.875" bestFit="1" customWidth="1"/>
    <col min="29" max="29" width="11.5" bestFit="1" customWidth="1"/>
  </cols>
  <sheetData>
    <row r="1" spans="1:40" s="2" customFormat="1" ht="16.5" thickBot="1">
      <c r="A1" s="9"/>
      <c r="B1" s="9"/>
      <c r="I1" s="5"/>
      <c r="N1" s="5"/>
      <c r="S1" s="5"/>
      <c r="V1" s="5"/>
      <c r="AA1" s="5"/>
    </row>
    <row r="2" spans="1:40" s="2" customFormat="1" ht="22.5" thickTop="1" thickBot="1">
      <c r="A2" s="9"/>
      <c r="B2" s="9"/>
      <c r="C2" s="97" t="s">
        <v>26</v>
      </c>
      <c r="D2" s="98"/>
      <c r="E2" s="98"/>
      <c r="F2" s="98"/>
      <c r="G2" s="98"/>
      <c r="H2" s="98"/>
      <c r="I2" s="99"/>
      <c r="J2" s="98"/>
      <c r="K2" s="98"/>
      <c r="L2" s="98"/>
      <c r="M2" s="100"/>
      <c r="N2" s="5"/>
      <c r="O2" s="81" t="s">
        <v>18</v>
      </c>
      <c r="P2" s="82"/>
      <c r="Q2" s="82"/>
      <c r="R2" s="82"/>
      <c r="S2" s="83"/>
      <c r="T2" s="82"/>
      <c r="U2" s="84"/>
      <c r="V2" s="5"/>
      <c r="W2" s="87" t="s">
        <v>35</v>
      </c>
      <c r="X2" s="88"/>
      <c r="Y2" s="88"/>
      <c r="Z2" s="88"/>
      <c r="AA2" s="89"/>
      <c r="AB2" s="88"/>
      <c r="AC2" s="90"/>
    </row>
    <row r="3" spans="1:40" ht="24" thickBot="1">
      <c r="B3" s="8"/>
      <c r="C3" s="101" t="s">
        <v>24</v>
      </c>
      <c r="D3" s="102"/>
      <c r="E3" s="102"/>
      <c r="F3" s="102"/>
      <c r="G3" s="102"/>
      <c r="H3" s="102"/>
      <c r="I3" s="19"/>
      <c r="J3" s="103" t="s">
        <v>25</v>
      </c>
      <c r="K3" s="104"/>
      <c r="L3" s="104"/>
      <c r="M3" s="105"/>
      <c r="N3" s="3"/>
      <c r="O3" s="85" t="s">
        <v>24</v>
      </c>
      <c r="P3" s="86"/>
      <c r="Q3" s="86"/>
      <c r="R3" s="86"/>
      <c r="S3" s="3"/>
      <c r="T3" s="95" t="s">
        <v>34</v>
      </c>
      <c r="U3" s="96"/>
      <c r="V3" s="3"/>
      <c r="W3" s="85" t="s">
        <v>24</v>
      </c>
      <c r="X3" s="93"/>
      <c r="Y3" s="93"/>
      <c r="Z3" s="94"/>
      <c r="AA3" s="3"/>
      <c r="AB3" s="91" t="s">
        <v>20</v>
      </c>
      <c r="AC3" s="9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8.95" customHeight="1" thickBot="1">
      <c r="C4" s="140" t="s">
        <v>17</v>
      </c>
      <c r="D4" s="141"/>
      <c r="E4" s="142" t="s">
        <v>16</v>
      </c>
      <c r="F4" s="141"/>
      <c r="G4" s="142" t="s">
        <v>19</v>
      </c>
      <c r="H4" s="141"/>
      <c r="I4" s="18"/>
      <c r="J4" s="106" t="s">
        <v>27</v>
      </c>
      <c r="K4" s="107"/>
      <c r="L4" s="106" t="s">
        <v>28</v>
      </c>
      <c r="M4" s="108"/>
      <c r="N4" s="4"/>
      <c r="O4" s="121" t="s">
        <v>29</v>
      </c>
      <c r="P4" s="122"/>
      <c r="Q4" s="123" t="s">
        <v>30</v>
      </c>
      <c r="R4" s="122"/>
      <c r="S4" s="4"/>
      <c r="T4" s="127" t="s">
        <v>29</v>
      </c>
      <c r="U4" s="128"/>
      <c r="V4" s="4"/>
      <c r="W4" s="121" t="s">
        <v>36</v>
      </c>
      <c r="X4" s="122"/>
      <c r="Y4" s="123" t="s">
        <v>19</v>
      </c>
      <c r="Z4" s="124"/>
      <c r="AA4" s="4"/>
      <c r="AB4" s="125" t="s">
        <v>28</v>
      </c>
      <c r="AC4" s="126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8.95" customHeight="1">
      <c r="B5" s="8"/>
      <c r="C5" s="143" t="s">
        <v>31</v>
      </c>
      <c r="D5" s="144"/>
      <c r="E5" s="149" t="s">
        <v>15</v>
      </c>
      <c r="F5" s="150"/>
      <c r="G5" s="153" t="s">
        <v>39</v>
      </c>
      <c r="H5" s="154"/>
      <c r="I5" s="15"/>
      <c r="J5" s="158" t="s">
        <v>21</v>
      </c>
      <c r="K5" s="159"/>
      <c r="L5" s="135" t="s">
        <v>40</v>
      </c>
      <c r="M5" s="136"/>
      <c r="N5" s="4"/>
      <c r="O5" s="109" t="s">
        <v>32</v>
      </c>
      <c r="P5" s="110"/>
      <c r="Q5" s="129" t="s">
        <v>39</v>
      </c>
      <c r="R5" s="130"/>
      <c r="S5" s="4"/>
      <c r="T5" s="133" t="s">
        <v>33</v>
      </c>
      <c r="U5" s="134"/>
      <c r="V5" s="4"/>
      <c r="W5" s="109" t="s">
        <v>31</v>
      </c>
      <c r="X5" s="110"/>
      <c r="Y5" s="113" t="s">
        <v>22</v>
      </c>
      <c r="Z5" s="114"/>
      <c r="AA5" s="4"/>
      <c r="AB5" s="117" t="s">
        <v>23</v>
      </c>
      <c r="AC5" s="118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8.75">
      <c r="B6" s="8"/>
      <c r="C6" s="145"/>
      <c r="D6" s="146"/>
      <c r="E6" s="131"/>
      <c r="F6" s="132"/>
      <c r="G6" s="155"/>
      <c r="H6" s="112"/>
      <c r="I6" s="15"/>
      <c r="J6" s="160"/>
      <c r="K6" s="161"/>
      <c r="L6" s="137"/>
      <c r="M6" s="120"/>
      <c r="N6" s="4"/>
      <c r="O6" s="111"/>
      <c r="P6" s="112"/>
      <c r="Q6" s="131"/>
      <c r="R6" s="132"/>
      <c r="S6" s="4"/>
      <c r="T6" s="119"/>
      <c r="U6" s="120"/>
      <c r="V6" s="4"/>
      <c r="W6" s="111"/>
      <c r="X6" s="112"/>
      <c r="Y6" s="115"/>
      <c r="Z6" s="116"/>
      <c r="AA6" s="4"/>
      <c r="AB6" s="119"/>
      <c r="AC6" s="12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9.5" thickBot="1">
      <c r="B7" s="8"/>
      <c r="C7" s="147"/>
      <c r="D7" s="148"/>
      <c r="E7" s="151"/>
      <c r="F7" s="152"/>
      <c r="G7" s="156"/>
      <c r="H7" s="157"/>
      <c r="I7" s="15"/>
      <c r="J7" s="162"/>
      <c r="K7" s="163"/>
      <c r="L7" s="138"/>
      <c r="M7" s="139"/>
      <c r="N7" s="1"/>
      <c r="O7" s="111"/>
      <c r="P7" s="112"/>
      <c r="Q7" s="131"/>
      <c r="R7" s="132"/>
      <c r="S7" s="1"/>
      <c r="T7" s="119"/>
      <c r="U7" s="120"/>
      <c r="V7" s="1"/>
      <c r="W7" s="111"/>
      <c r="X7" s="112"/>
      <c r="Y7" s="115"/>
      <c r="Z7" s="116"/>
      <c r="AA7" s="1"/>
      <c r="AB7" s="119"/>
      <c r="AC7" s="120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24" thickBot="1">
      <c r="B8" s="76"/>
      <c r="C8" s="24" t="s">
        <v>0</v>
      </c>
      <c r="D8" s="21" t="s">
        <v>1</v>
      </c>
      <c r="E8" s="22" t="s">
        <v>0</v>
      </c>
      <c r="F8" s="21" t="s">
        <v>1</v>
      </c>
      <c r="G8" s="22" t="s">
        <v>0</v>
      </c>
      <c r="H8" s="21" t="s">
        <v>1</v>
      </c>
      <c r="I8" s="23"/>
      <c r="J8" s="20" t="s">
        <v>0</v>
      </c>
      <c r="K8" s="21" t="s">
        <v>1</v>
      </c>
      <c r="L8" s="22" t="s">
        <v>0</v>
      </c>
      <c r="M8" s="25" t="s">
        <v>1</v>
      </c>
      <c r="N8" s="6"/>
      <c r="O8" s="61" t="s">
        <v>0</v>
      </c>
      <c r="P8" s="27" t="s">
        <v>1</v>
      </c>
      <c r="Q8" s="26" t="s">
        <v>0</v>
      </c>
      <c r="R8" s="27" t="s">
        <v>1</v>
      </c>
      <c r="S8" s="6"/>
      <c r="T8" s="57" t="s">
        <v>0</v>
      </c>
      <c r="U8" s="62" t="s">
        <v>1</v>
      </c>
      <c r="V8" s="6"/>
      <c r="W8" s="61" t="s">
        <v>0</v>
      </c>
      <c r="X8" s="27" t="s">
        <v>1</v>
      </c>
      <c r="Y8" s="26" t="s">
        <v>0</v>
      </c>
      <c r="Z8" s="58" t="s">
        <v>1</v>
      </c>
      <c r="AA8" s="6"/>
      <c r="AB8" s="57" t="s">
        <v>0</v>
      </c>
      <c r="AC8" s="62" t="s">
        <v>1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24" thickTop="1">
      <c r="B9" s="77" t="s">
        <v>2</v>
      </c>
      <c r="C9" s="28">
        <f>E9*0.5</f>
        <v>10000</v>
      </c>
      <c r="D9" s="29">
        <f>F9*0.5</f>
        <v>12000</v>
      </c>
      <c r="E9" s="30">
        <v>20000</v>
      </c>
      <c r="F9" s="31">
        <f>E9+4000</f>
        <v>24000</v>
      </c>
      <c r="G9" s="32">
        <f>E9+0</f>
        <v>20000</v>
      </c>
      <c r="H9" s="29">
        <f>G9+4000</f>
        <v>24000</v>
      </c>
      <c r="I9" s="33"/>
      <c r="J9" s="34">
        <f t="shared" ref="J9:J24" si="0">E9*0.8</f>
        <v>16000</v>
      </c>
      <c r="K9" s="35">
        <f t="shared" ref="K9:K24" si="1">F9*0.8</f>
        <v>19200</v>
      </c>
      <c r="L9" s="36">
        <f t="shared" ref="L9:L24" si="2">G9*0.8</f>
        <v>16000</v>
      </c>
      <c r="M9" s="64">
        <f t="shared" ref="M9:M24" si="3">H9*0.8</f>
        <v>19200</v>
      </c>
      <c r="N9" s="6"/>
      <c r="O9" s="63">
        <f t="shared" ref="O9:O24" si="4">E9*0.5</f>
        <v>10000</v>
      </c>
      <c r="P9" s="29">
        <f t="shared" ref="P9:P24" si="5">F9*0.5</f>
        <v>12000</v>
      </c>
      <c r="Q9" s="39">
        <f t="shared" ref="Q9:Q24" si="6">G9*0.5</f>
        <v>10000</v>
      </c>
      <c r="R9" s="40">
        <f t="shared" ref="R9:R24" si="7">H9*0.5</f>
        <v>12000</v>
      </c>
      <c r="S9" s="6"/>
      <c r="T9" s="59">
        <f>E9*0.5</f>
        <v>10000</v>
      </c>
      <c r="U9" s="64">
        <f>F9*0.5</f>
        <v>12000</v>
      </c>
      <c r="V9" s="6"/>
      <c r="W9" s="28">
        <f>E9*0.5</f>
        <v>10000</v>
      </c>
      <c r="X9" s="29">
        <f>F9*0.5</f>
        <v>12000</v>
      </c>
      <c r="Y9" s="70">
        <f>G9</f>
        <v>20000</v>
      </c>
      <c r="Z9" s="73">
        <f>H9</f>
        <v>24000</v>
      </c>
      <c r="AA9" s="6"/>
      <c r="AB9" s="59">
        <f>E9*0.8</f>
        <v>16000</v>
      </c>
      <c r="AC9" s="64">
        <f>F9*0.8</f>
        <v>19200</v>
      </c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23.25">
      <c r="B10" s="78" t="s">
        <v>3</v>
      </c>
      <c r="C10" s="37">
        <f t="shared" ref="C10:D24" si="8">E10*0.5</f>
        <v>6000</v>
      </c>
      <c r="D10" s="38">
        <f t="shared" si="8"/>
        <v>7500</v>
      </c>
      <c r="E10" s="30">
        <v>12000</v>
      </c>
      <c r="F10" s="31">
        <f>E10+3000</f>
        <v>15000</v>
      </c>
      <c r="G10" s="32">
        <f>E10+1000</f>
        <v>13000</v>
      </c>
      <c r="H10" s="29">
        <f>G10+3000</f>
        <v>16000</v>
      </c>
      <c r="I10" s="33"/>
      <c r="J10" s="42">
        <f t="shared" si="0"/>
        <v>9600</v>
      </c>
      <c r="K10" s="43">
        <f t="shared" si="1"/>
        <v>12000</v>
      </c>
      <c r="L10" s="44">
        <f t="shared" si="2"/>
        <v>10400</v>
      </c>
      <c r="M10" s="65">
        <f t="shared" si="3"/>
        <v>12800</v>
      </c>
      <c r="N10" s="6"/>
      <c r="O10" s="45">
        <f t="shared" si="4"/>
        <v>6000</v>
      </c>
      <c r="P10" s="38">
        <f t="shared" si="5"/>
        <v>7500</v>
      </c>
      <c r="Q10" s="39">
        <f t="shared" si="6"/>
        <v>6500</v>
      </c>
      <c r="R10" s="40">
        <f t="shared" si="7"/>
        <v>8000</v>
      </c>
      <c r="S10" s="6"/>
      <c r="T10" s="60">
        <f t="shared" ref="T10:T24" si="9">E10*0.5</f>
        <v>6000</v>
      </c>
      <c r="U10" s="65">
        <f t="shared" ref="U10:U24" si="10">F10*0.5</f>
        <v>7500</v>
      </c>
      <c r="V10" s="6"/>
      <c r="W10" s="37">
        <f t="shared" ref="W10:W24" si="11">E10*0.5</f>
        <v>6000</v>
      </c>
      <c r="X10" s="38">
        <f t="shared" ref="X10:X24" si="12">F10*0.5</f>
        <v>7500</v>
      </c>
      <c r="Y10" s="71">
        <f t="shared" ref="Y10:Y24" si="13">G10</f>
        <v>13000</v>
      </c>
      <c r="Z10" s="74">
        <f t="shared" ref="Z10:Z24" si="14">H10</f>
        <v>16000</v>
      </c>
      <c r="AA10" s="6"/>
      <c r="AB10" s="60">
        <f t="shared" ref="AB10:AB24" si="15">G10*0.8</f>
        <v>10400</v>
      </c>
      <c r="AC10" s="65">
        <f t="shared" ref="AC10:AC24" si="16">H10*0.8</f>
        <v>12800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23.25">
      <c r="B11" s="78" t="s">
        <v>4</v>
      </c>
      <c r="C11" s="37">
        <f t="shared" si="8"/>
        <v>6000</v>
      </c>
      <c r="D11" s="38">
        <f t="shared" si="8"/>
        <v>7500</v>
      </c>
      <c r="E11" s="39">
        <v>12000</v>
      </c>
      <c r="F11" s="40">
        <f>E11+3000</f>
        <v>15000</v>
      </c>
      <c r="G11" s="41">
        <f>E11+1000</f>
        <v>13000</v>
      </c>
      <c r="H11" s="38">
        <f>G11+3000</f>
        <v>16000</v>
      </c>
      <c r="I11" s="33"/>
      <c r="J11" s="42">
        <f t="shared" si="0"/>
        <v>9600</v>
      </c>
      <c r="K11" s="43">
        <f t="shared" si="1"/>
        <v>12000</v>
      </c>
      <c r="L11" s="44">
        <f t="shared" si="2"/>
        <v>10400</v>
      </c>
      <c r="M11" s="65">
        <f t="shared" si="3"/>
        <v>12800</v>
      </c>
      <c r="N11" s="6"/>
      <c r="O11" s="45">
        <f t="shared" si="4"/>
        <v>6000</v>
      </c>
      <c r="P11" s="38">
        <f t="shared" si="5"/>
        <v>7500</v>
      </c>
      <c r="Q11" s="39">
        <f t="shared" si="6"/>
        <v>6500</v>
      </c>
      <c r="R11" s="40">
        <f t="shared" si="7"/>
        <v>8000</v>
      </c>
      <c r="S11" s="6"/>
      <c r="T11" s="60">
        <f t="shared" si="9"/>
        <v>6000</v>
      </c>
      <c r="U11" s="65">
        <f t="shared" si="10"/>
        <v>7500</v>
      </c>
      <c r="V11" s="6"/>
      <c r="W11" s="37">
        <f t="shared" si="11"/>
        <v>6000</v>
      </c>
      <c r="X11" s="38">
        <f t="shared" si="12"/>
        <v>7500</v>
      </c>
      <c r="Y11" s="71">
        <f t="shared" si="13"/>
        <v>13000</v>
      </c>
      <c r="Z11" s="74">
        <f t="shared" si="14"/>
        <v>16000</v>
      </c>
      <c r="AA11" s="6"/>
      <c r="AB11" s="60">
        <f t="shared" si="15"/>
        <v>10400</v>
      </c>
      <c r="AC11" s="65">
        <f t="shared" si="16"/>
        <v>12800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s="14" customFormat="1" ht="23.25">
      <c r="A12" s="12"/>
      <c r="B12" s="79" t="s">
        <v>5</v>
      </c>
      <c r="C12" s="37">
        <f t="shared" si="8"/>
        <v>5500</v>
      </c>
      <c r="D12" s="38">
        <f t="shared" si="8"/>
        <v>7000</v>
      </c>
      <c r="E12" s="39">
        <v>11000</v>
      </c>
      <c r="F12" s="40">
        <f t="shared" ref="F12:F23" si="17">E12+3000</f>
        <v>14000</v>
      </c>
      <c r="G12" s="41">
        <f t="shared" ref="G12:G22" si="18">E12+1000</f>
        <v>12000</v>
      </c>
      <c r="H12" s="38">
        <f t="shared" ref="H12:H23" si="19">G12+3000</f>
        <v>15000</v>
      </c>
      <c r="I12" s="33"/>
      <c r="J12" s="42">
        <f t="shared" si="0"/>
        <v>8800</v>
      </c>
      <c r="K12" s="43">
        <f t="shared" si="1"/>
        <v>11200</v>
      </c>
      <c r="L12" s="44">
        <f t="shared" si="2"/>
        <v>9600</v>
      </c>
      <c r="M12" s="65">
        <f t="shared" si="3"/>
        <v>12000</v>
      </c>
      <c r="N12" s="13"/>
      <c r="O12" s="45">
        <f t="shared" si="4"/>
        <v>5500</v>
      </c>
      <c r="P12" s="38">
        <f t="shared" si="5"/>
        <v>7000</v>
      </c>
      <c r="Q12" s="39">
        <f t="shared" si="6"/>
        <v>6000</v>
      </c>
      <c r="R12" s="40">
        <f t="shared" si="7"/>
        <v>7500</v>
      </c>
      <c r="S12" s="13"/>
      <c r="T12" s="60">
        <f t="shared" si="9"/>
        <v>5500</v>
      </c>
      <c r="U12" s="65">
        <f t="shared" si="10"/>
        <v>7000</v>
      </c>
      <c r="V12" s="13"/>
      <c r="W12" s="37">
        <f t="shared" si="11"/>
        <v>5500</v>
      </c>
      <c r="X12" s="38">
        <f t="shared" si="12"/>
        <v>7000</v>
      </c>
      <c r="Y12" s="71">
        <f t="shared" si="13"/>
        <v>12000</v>
      </c>
      <c r="Z12" s="74">
        <f t="shared" si="14"/>
        <v>15000</v>
      </c>
      <c r="AA12" s="13"/>
      <c r="AB12" s="60">
        <f t="shared" si="15"/>
        <v>9600</v>
      </c>
      <c r="AC12" s="65">
        <f t="shared" si="16"/>
        <v>12000</v>
      </c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23.25">
      <c r="B13" s="78" t="s">
        <v>6</v>
      </c>
      <c r="C13" s="37">
        <f t="shared" si="8"/>
        <v>5000</v>
      </c>
      <c r="D13" s="38">
        <f t="shared" si="8"/>
        <v>6500</v>
      </c>
      <c r="E13" s="39">
        <v>10000</v>
      </c>
      <c r="F13" s="40">
        <f t="shared" si="17"/>
        <v>13000</v>
      </c>
      <c r="G13" s="47">
        <f t="shared" si="18"/>
        <v>11000</v>
      </c>
      <c r="H13" s="46">
        <f t="shared" si="19"/>
        <v>14000</v>
      </c>
      <c r="I13" s="33"/>
      <c r="J13" s="42">
        <f t="shared" si="0"/>
        <v>8000</v>
      </c>
      <c r="K13" s="43">
        <f t="shared" si="1"/>
        <v>10400</v>
      </c>
      <c r="L13" s="44">
        <f t="shared" si="2"/>
        <v>8800</v>
      </c>
      <c r="M13" s="65">
        <f t="shared" si="3"/>
        <v>11200</v>
      </c>
      <c r="N13" s="6"/>
      <c r="O13" s="45">
        <f t="shared" si="4"/>
        <v>5000</v>
      </c>
      <c r="P13" s="38">
        <f t="shared" si="5"/>
        <v>6500</v>
      </c>
      <c r="Q13" s="39">
        <f t="shared" si="6"/>
        <v>5500</v>
      </c>
      <c r="R13" s="40">
        <f t="shared" si="7"/>
        <v>7000</v>
      </c>
      <c r="S13" s="6"/>
      <c r="T13" s="60">
        <f t="shared" si="9"/>
        <v>5000</v>
      </c>
      <c r="U13" s="65">
        <f t="shared" si="10"/>
        <v>6500</v>
      </c>
      <c r="V13" s="6"/>
      <c r="W13" s="37">
        <f t="shared" si="11"/>
        <v>5000</v>
      </c>
      <c r="X13" s="38">
        <f t="shared" si="12"/>
        <v>6500</v>
      </c>
      <c r="Y13" s="71">
        <f t="shared" si="13"/>
        <v>11000</v>
      </c>
      <c r="Z13" s="74">
        <f t="shared" si="14"/>
        <v>14000</v>
      </c>
      <c r="AA13" s="6"/>
      <c r="AB13" s="60">
        <f t="shared" si="15"/>
        <v>8800</v>
      </c>
      <c r="AC13" s="65">
        <f t="shared" si="16"/>
        <v>11200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23.25">
      <c r="B14" s="78" t="s">
        <v>7</v>
      </c>
      <c r="C14" s="37">
        <f t="shared" si="8"/>
        <v>4500</v>
      </c>
      <c r="D14" s="38">
        <f t="shared" si="8"/>
        <v>6000</v>
      </c>
      <c r="E14" s="39">
        <v>9000</v>
      </c>
      <c r="F14" s="40">
        <f t="shared" si="17"/>
        <v>12000</v>
      </c>
      <c r="G14" s="41">
        <f>E14+500</f>
        <v>9500</v>
      </c>
      <c r="H14" s="38">
        <f t="shared" si="19"/>
        <v>12500</v>
      </c>
      <c r="I14" s="33"/>
      <c r="J14" s="42">
        <f t="shared" si="0"/>
        <v>7200</v>
      </c>
      <c r="K14" s="43">
        <f t="shared" si="1"/>
        <v>9600</v>
      </c>
      <c r="L14" s="44">
        <f t="shared" si="2"/>
        <v>7600</v>
      </c>
      <c r="M14" s="65">
        <f t="shared" si="3"/>
        <v>10000</v>
      </c>
      <c r="N14" s="6"/>
      <c r="O14" s="45">
        <f t="shared" si="4"/>
        <v>4500</v>
      </c>
      <c r="P14" s="38">
        <f t="shared" si="5"/>
        <v>6000</v>
      </c>
      <c r="Q14" s="39">
        <f t="shared" si="6"/>
        <v>4750</v>
      </c>
      <c r="R14" s="40">
        <f t="shared" si="7"/>
        <v>6250</v>
      </c>
      <c r="S14" s="6"/>
      <c r="T14" s="60">
        <f t="shared" si="9"/>
        <v>4500</v>
      </c>
      <c r="U14" s="65">
        <f t="shared" si="10"/>
        <v>6000</v>
      </c>
      <c r="V14" s="6"/>
      <c r="W14" s="37">
        <f t="shared" si="11"/>
        <v>4500</v>
      </c>
      <c r="X14" s="38">
        <f t="shared" si="12"/>
        <v>6000</v>
      </c>
      <c r="Y14" s="71">
        <f t="shared" si="13"/>
        <v>9500</v>
      </c>
      <c r="Z14" s="74">
        <f t="shared" si="14"/>
        <v>12500</v>
      </c>
      <c r="AA14" s="6"/>
      <c r="AB14" s="60">
        <f t="shared" si="15"/>
        <v>7600</v>
      </c>
      <c r="AC14" s="65">
        <f t="shared" si="16"/>
        <v>10000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23.25">
      <c r="B15" s="78" t="s">
        <v>8</v>
      </c>
      <c r="C15" s="37">
        <f t="shared" si="8"/>
        <v>4250</v>
      </c>
      <c r="D15" s="38">
        <f t="shared" si="8"/>
        <v>5750</v>
      </c>
      <c r="E15" s="39">
        <v>8500</v>
      </c>
      <c r="F15" s="40">
        <f t="shared" si="17"/>
        <v>11500</v>
      </c>
      <c r="G15" s="41">
        <f>E15+500</f>
        <v>9000</v>
      </c>
      <c r="H15" s="38">
        <f t="shared" si="19"/>
        <v>12000</v>
      </c>
      <c r="I15" s="33"/>
      <c r="J15" s="42">
        <f t="shared" si="0"/>
        <v>6800</v>
      </c>
      <c r="K15" s="43">
        <f t="shared" si="1"/>
        <v>9200</v>
      </c>
      <c r="L15" s="44">
        <f t="shared" si="2"/>
        <v>7200</v>
      </c>
      <c r="M15" s="65">
        <f t="shared" si="3"/>
        <v>9600</v>
      </c>
      <c r="N15" s="6"/>
      <c r="O15" s="45">
        <f t="shared" si="4"/>
        <v>4250</v>
      </c>
      <c r="P15" s="38">
        <f t="shared" si="5"/>
        <v>5750</v>
      </c>
      <c r="Q15" s="39">
        <f t="shared" si="6"/>
        <v>4500</v>
      </c>
      <c r="R15" s="40">
        <f t="shared" si="7"/>
        <v>6000</v>
      </c>
      <c r="S15" s="6"/>
      <c r="T15" s="60">
        <f t="shared" si="9"/>
        <v>4250</v>
      </c>
      <c r="U15" s="65">
        <f t="shared" si="10"/>
        <v>5750</v>
      </c>
      <c r="V15" s="6"/>
      <c r="W15" s="37">
        <f t="shared" si="11"/>
        <v>4250</v>
      </c>
      <c r="X15" s="38">
        <f t="shared" si="12"/>
        <v>5750</v>
      </c>
      <c r="Y15" s="71">
        <f t="shared" si="13"/>
        <v>9000</v>
      </c>
      <c r="Z15" s="74">
        <f t="shared" si="14"/>
        <v>12000</v>
      </c>
      <c r="AA15" s="6"/>
      <c r="AB15" s="60">
        <f t="shared" si="15"/>
        <v>7200</v>
      </c>
      <c r="AC15" s="65">
        <f t="shared" si="16"/>
        <v>9600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23.25">
      <c r="B16" s="78" t="s">
        <v>9</v>
      </c>
      <c r="C16" s="37">
        <f t="shared" si="8"/>
        <v>4500</v>
      </c>
      <c r="D16" s="38">
        <f t="shared" si="8"/>
        <v>6000</v>
      </c>
      <c r="E16" s="39">
        <v>9000</v>
      </c>
      <c r="F16" s="40">
        <f t="shared" si="17"/>
        <v>12000</v>
      </c>
      <c r="G16" s="41">
        <f>E16+500</f>
        <v>9500</v>
      </c>
      <c r="H16" s="38">
        <f t="shared" si="19"/>
        <v>12500</v>
      </c>
      <c r="I16" s="33"/>
      <c r="J16" s="42">
        <f t="shared" si="0"/>
        <v>7200</v>
      </c>
      <c r="K16" s="43">
        <f t="shared" si="1"/>
        <v>9600</v>
      </c>
      <c r="L16" s="44">
        <f t="shared" si="2"/>
        <v>7600</v>
      </c>
      <c r="M16" s="65">
        <f t="shared" si="3"/>
        <v>10000</v>
      </c>
      <c r="N16" s="6"/>
      <c r="O16" s="45">
        <f t="shared" si="4"/>
        <v>4500</v>
      </c>
      <c r="P16" s="38">
        <f t="shared" si="5"/>
        <v>6000</v>
      </c>
      <c r="Q16" s="39">
        <f t="shared" si="6"/>
        <v>4750</v>
      </c>
      <c r="R16" s="40">
        <f t="shared" si="7"/>
        <v>6250</v>
      </c>
      <c r="S16" s="6"/>
      <c r="T16" s="60">
        <f t="shared" si="9"/>
        <v>4500</v>
      </c>
      <c r="U16" s="65">
        <f t="shared" si="10"/>
        <v>6000</v>
      </c>
      <c r="V16" s="6"/>
      <c r="W16" s="37">
        <f t="shared" si="11"/>
        <v>4500</v>
      </c>
      <c r="X16" s="38">
        <f t="shared" si="12"/>
        <v>6000</v>
      </c>
      <c r="Y16" s="71">
        <f t="shared" si="13"/>
        <v>9500</v>
      </c>
      <c r="Z16" s="74">
        <f t="shared" si="14"/>
        <v>12500</v>
      </c>
      <c r="AA16" s="6"/>
      <c r="AB16" s="60">
        <f t="shared" si="15"/>
        <v>7600</v>
      </c>
      <c r="AC16" s="65">
        <f t="shared" si="16"/>
        <v>10000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2:40" ht="23.25">
      <c r="B17" s="78" t="s">
        <v>10</v>
      </c>
      <c r="C17" s="37">
        <f t="shared" si="8"/>
        <v>4500</v>
      </c>
      <c r="D17" s="38">
        <f t="shared" si="8"/>
        <v>6000</v>
      </c>
      <c r="E17" s="39">
        <v>9000</v>
      </c>
      <c r="F17" s="40">
        <f t="shared" si="17"/>
        <v>12000</v>
      </c>
      <c r="G17" s="41">
        <f>E17+1000</f>
        <v>10000</v>
      </c>
      <c r="H17" s="38">
        <f t="shared" si="19"/>
        <v>13000</v>
      </c>
      <c r="I17" s="33"/>
      <c r="J17" s="42">
        <f t="shared" si="0"/>
        <v>7200</v>
      </c>
      <c r="K17" s="43">
        <f t="shared" si="1"/>
        <v>9600</v>
      </c>
      <c r="L17" s="44">
        <f t="shared" si="2"/>
        <v>8000</v>
      </c>
      <c r="M17" s="65">
        <f t="shared" si="3"/>
        <v>10400</v>
      </c>
      <c r="N17" s="6"/>
      <c r="O17" s="45">
        <f t="shared" si="4"/>
        <v>4500</v>
      </c>
      <c r="P17" s="38">
        <f t="shared" si="5"/>
        <v>6000</v>
      </c>
      <c r="Q17" s="39">
        <f t="shared" si="6"/>
        <v>5000</v>
      </c>
      <c r="R17" s="40">
        <f t="shared" si="7"/>
        <v>6500</v>
      </c>
      <c r="S17" s="6"/>
      <c r="T17" s="60">
        <f t="shared" si="9"/>
        <v>4500</v>
      </c>
      <c r="U17" s="65">
        <f t="shared" si="10"/>
        <v>6000</v>
      </c>
      <c r="V17" s="6"/>
      <c r="W17" s="37">
        <f t="shared" si="11"/>
        <v>4500</v>
      </c>
      <c r="X17" s="38">
        <f t="shared" si="12"/>
        <v>6000</v>
      </c>
      <c r="Y17" s="71">
        <f t="shared" si="13"/>
        <v>10000</v>
      </c>
      <c r="Z17" s="74">
        <f t="shared" si="14"/>
        <v>13000</v>
      </c>
      <c r="AA17" s="6"/>
      <c r="AB17" s="60">
        <f t="shared" si="15"/>
        <v>8000</v>
      </c>
      <c r="AC17" s="65">
        <f t="shared" si="16"/>
        <v>10400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2:40" ht="23.25">
      <c r="B18" s="78" t="s">
        <v>11</v>
      </c>
      <c r="C18" s="37">
        <f t="shared" si="8"/>
        <v>4250</v>
      </c>
      <c r="D18" s="38">
        <f t="shared" si="8"/>
        <v>5750</v>
      </c>
      <c r="E18" s="39">
        <v>8500</v>
      </c>
      <c r="F18" s="40">
        <f t="shared" si="17"/>
        <v>11500</v>
      </c>
      <c r="G18" s="41">
        <f>E18+500</f>
        <v>9000</v>
      </c>
      <c r="H18" s="38">
        <f t="shared" si="19"/>
        <v>12000</v>
      </c>
      <c r="I18" s="33"/>
      <c r="J18" s="42">
        <f t="shared" si="0"/>
        <v>6800</v>
      </c>
      <c r="K18" s="43">
        <f t="shared" si="1"/>
        <v>9200</v>
      </c>
      <c r="L18" s="44">
        <f t="shared" si="2"/>
        <v>7200</v>
      </c>
      <c r="M18" s="65">
        <f t="shared" si="3"/>
        <v>9600</v>
      </c>
      <c r="N18" s="6"/>
      <c r="O18" s="45">
        <f t="shared" si="4"/>
        <v>4250</v>
      </c>
      <c r="P18" s="38">
        <f t="shared" si="5"/>
        <v>5750</v>
      </c>
      <c r="Q18" s="39">
        <f t="shared" si="6"/>
        <v>4500</v>
      </c>
      <c r="R18" s="40">
        <f t="shared" si="7"/>
        <v>6000</v>
      </c>
      <c r="S18" s="6"/>
      <c r="T18" s="60">
        <f t="shared" si="9"/>
        <v>4250</v>
      </c>
      <c r="U18" s="65">
        <f t="shared" si="10"/>
        <v>5750</v>
      </c>
      <c r="V18" s="6"/>
      <c r="W18" s="37">
        <f t="shared" si="11"/>
        <v>4250</v>
      </c>
      <c r="X18" s="38">
        <f t="shared" si="12"/>
        <v>5750</v>
      </c>
      <c r="Y18" s="71">
        <f t="shared" si="13"/>
        <v>9000</v>
      </c>
      <c r="Z18" s="74">
        <f t="shared" si="14"/>
        <v>12000</v>
      </c>
      <c r="AA18" s="6"/>
      <c r="AB18" s="60">
        <f t="shared" si="15"/>
        <v>7200</v>
      </c>
      <c r="AC18" s="65">
        <f t="shared" si="16"/>
        <v>9600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2:40" ht="23.25">
      <c r="B19" s="78" t="s">
        <v>42</v>
      </c>
      <c r="C19" s="37">
        <f t="shared" si="8"/>
        <v>4250</v>
      </c>
      <c r="D19" s="38">
        <f t="shared" si="8"/>
        <v>5750</v>
      </c>
      <c r="E19" s="39">
        <v>8500</v>
      </c>
      <c r="F19" s="40">
        <f t="shared" si="17"/>
        <v>11500</v>
      </c>
      <c r="G19" s="41">
        <f>E19+500</f>
        <v>9000</v>
      </c>
      <c r="H19" s="38">
        <f t="shared" si="19"/>
        <v>12000</v>
      </c>
      <c r="I19" s="33"/>
      <c r="J19" s="42">
        <f t="shared" si="0"/>
        <v>6800</v>
      </c>
      <c r="K19" s="43">
        <f t="shared" si="1"/>
        <v>9200</v>
      </c>
      <c r="L19" s="44">
        <f t="shared" si="2"/>
        <v>7200</v>
      </c>
      <c r="M19" s="65">
        <f t="shared" si="3"/>
        <v>9600</v>
      </c>
      <c r="N19" s="6"/>
      <c r="O19" s="45">
        <f t="shared" si="4"/>
        <v>4250</v>
      </c>
      <c r="P19" s="38">
        <f t="shared" si="5"/>
        <v>5750</v>
      </c>
      <c r="Q19" s="39">
        <f t="shared" si="6"/>
        <v>4500</v>
      </c>
      <c r="R19" s="40">
        <f t="shared" si="7"/>
        <v>6000</v>
      </c>
      <c r="S19" s="6"/>
      <c r="T19" s="60">
        <f t="shared" si="9"/>
        <v>4250</v>
      </c>
      <c r="U19" s="65">
        <f t="shared" si="10"/>
        <v>5750</v>
      </c>
      <c r="V19" s="6"/>
      <c r="W19" s="37">
        <f t="shared" si="11"/>
        <v>4250</v>
      </c>
      <c r="X19" s="38">
        <f t="shared" si="12"/>
        <v>5750</v>
      </c>
      <c r="Y19" s="71">
        <f t="shared" si="13"/>
        <v>9000</v>
      </c>
      <c r="Z19" s="74">
        <f t="shared" si="14"/>
        <v>12000</v>
      </c>
      <c r="AA19" s="6"/>
      <c r="AB19" s="60">
        <f t="shared" si="15"/>
        <v>7200</v>
      </c>
      <c r="AC19" s="65">
        <f t="shared" si="16"/>
        <v>9600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2:40" ht="23.25">
      <c r="B20" s="78" t="s">
        <v>12</v>
      </c>
      <c r="C20" s="37">
        <f t="shared" si="8"/>
        <v>4250</v>
      </c>
      <c r="D20" s="38">
        <f t="shared" si="8"/>
        <v>5750</v>
      </c>
      <c r="E20" s="39">
        <v>8500</v>
      </c>
      <c r="F20" s="40">
        <f t="shared" si="17"/>
        <v>11500</v>
      </c>
      <c r="G20" s="41">
        <f>E20+500</f>
        <v>9000</v>
      </c>
      <c r="H20" s="38">
        <f t="shared" si="19"/>
        <v>12000</v>
      </c>
      <c r="I20" s="33"/>
      <c r="J20" s="42">
        <f t="shared" si="0"/>
        <v>6800</v>
      </c>
      <c r="K20" s="43">
        <f t="shared" si="1"/>
        <v>9200</v>
      </c>
      <c r="L20" s="44">
        <f t="shared" si="2"/>
        <v>7200</v>
      </c>
      <c r="M20" s="65">
        <f t="shared" si="3"/>
        <v>9600</v>
      </c>
      <c r="N20" s="6"/>
      <c r="O20" s="45">
        <f t="shared" si="4"/>
        <v>4250</v>
      </c>
      <c r="P20" s="38">
        <f t="shared" si="5"/>
        <v>5750</v>
      </c>
      <c r="Q20" s="39">
        <f t="shared" si="6"/>
        <v>4500</v>
      </c>
      <c r="R20" s="40">
        <f t="shared" si="7"/>
        <v>6000</v>
      </c>
      <c r="S20" s="6"/>
      <c r="T20" s="60">
        <f t="shared" si="9"/>
        <v>4250</v>
      </c>
      <c r="U20" s="65">
        <f t="shared" si="10"/>
        <v>5750</v>
      </c>
      <c r="V20" s="6"/>
      <c r="W20" s="37">
        <f t="shared" si="11"/>
        <v>4250</v>
      </c>
      <c r="X20" s="38">
        <f t="shared" si="12"/>
        <v>5750</v>
      </c>
      <c r="Y20" s="71">
        <f t="shared" si="13"/>
        <v>9000</v>
      </c>
      <c r="Z20" s="74">
        <f t="shared" si="14"/>
        <v>12000</v>
      </c>
      <c r="AA20" s="6"/>
      <c r="AB20" s="60">
        <f t="shared" si="15"/>
        <v>7200</v>
      </c>
      <c r="AC20" s="65">
        <f t="shared" si="16"/>
        <v>9600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2:40" ht="23.25">
      <c r="B21" s="78" t="s">
        <v>13</v>
      </c>
      <c r="C21" s="37">
        <f t="shared" si="8"/>
        <v>4000</v>
      </c>
      <c r="D21" s="38">
        <f t="shared" si="8"/>
        <v>5500</v>
      </c>
      <c r="E21" s="39">
        <v>8000</v>
      </c>
      <c r="F21" s="40">
        <f t="shared" si="17"/>
        <v>11000</v>
      </c>
      <c r="G21" s="41">
        <f>E21+1000</f>
        <v>9000</v>
      </c>
      <c r="H21" s="38">
        <f t="shared" si="19"/>
        <v>12000</v>
      </c>
      <c r="I21" s="33"/>
      <c r="J21" s="42">
        <f t="shared" si="0"/>
        <v>6400</v>
      </c>
      <c r="K21" s="43">
        <f t="shared" si="1"/>
        <v>8800</v>
      </c>
      <c r="L21" s="44">
        <f t="shared" si="2"/>
        <v>7200</v>
      </c>
      <c r="M21" s="65">
        <f t="shared" si="3"/>
        <v>9600</v>
      </c>
      <c r="N21" s="6"/>
      <c r="O21" s="45">
        <f t="shared" si="4"/>
        <v>4000</v>
      </c>
      <c r="P21" s="38">
        <f t="shared" si="5"/>
        <v>5500</v>
      </c>
      <c r="Q21" s="39">
        <f t="shared" si="6"/>
        <v>4500</v>
      </c>
      <c r="R21" s="40">
        <f t="shared" si="7"/>
        <v>6000</v>
      </c>
      <c r="S21" s="6"/>
      <c r="T21" s="60">
        <f t="shared" si="9"/>
        <v>4000</v>
      </c>
      <c r="U21" s="65">
        <f t="shared" si="10"/>
        <v>5500</v>
      </c>
      <c r="V21" s="6"/>
      <c r="W21" s="37">
        <f t="shared" si="11"/>
        <v>4000</v>
      </c>
      <c r="X21" s="38">
        <f t="shared" si="12"/>
        <v>5500</v>
      </c>
      <c r="Y21" s="71">
        <f t="shared" si="13"/>
        <v>9000</v>
      </c>
      <c r="Z21" s="74">
        <f t="shared" si="14"/>
        <v>12000</v>
      </c>
      <c r="AA21" s="6"/>
      <c r="AB21" s="60">
        <f t="shared" si="15"/>
        <v>7200</v>
      </c>
      <c r="AC21" s="65">
        <f t="shared" si="16"/>
        <v>9600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2:40" ht="23.25">
      <c r="B22" s="78" t="s">
        <v>14</v>
      </c>
      <c r="C22" s="37">
        <f t="shared" si="8"/>
        <v>4000</v>
      </c>
      <c r="D22" s="38">
        <f t="shared" si="8"/>
        <v>5500</v>
      </c>
      <c r="E22" s="39">
        <v>8000</v>
      </c>
      <c r="F22" s="40">
        <f t="shared" si="17"/>
        <v>11000</v>
      </c>
      <c r="G22" s="41">
        <f t="shared" si="18"/>
        <v>9000</v>
      </c>
      <c r="H22" s="38">
        <f t="shared" si="19"/>
        <v>12000</v>
      </c>
      <c r="I22" s="33"/>
      <c r="J22" s="42">
        <f t="shared" si="0"/>
        <v>6400</v>
      </c>
      <c r="K22" s="43">
        <f t="shared" si="1"/>
        <v>8800</v>
      </c>
      <c r="L22" s="44">
        <f t="shared" si="2"/>
        <v>7200</v>
      </c>
      <c r="M22" s="65">
        <f t="shared" si="3"/>
        <v>9600</v>
      </c>
      <c r="N22" s="6"/>
      <c r="O22" s="45">
        <f t="shared" si="4"/>
        <v>4000</v>
      </c>
      <c r="P22" s="38">
        <f t="shared" si="5"/>
        <v>5500</v>
      </c>
      <c r="Q22" s="39">
        <f t="shared" si="6"/>
        <v>4500</v>
      </c>
      <c r="R22" s="40">
        <f t="shared" si="7"/>
        <v>6000</v>
      </c>
      <c r="S22" s="6"/>
      <c r="T22" s="60">
        <f t="shared" si="9"/>
        <v>4000</v>
      </c>
      <c r="U22" s="65">
        <f t="shared" si="10"/>
        <v>5500</v>
      </c>
      <c r="V22" s="6"/>
      <c r="W22" s="37">
        <f t="shared" si="11"/>
        <v>4000</v>
      </c>
      <c r="X22" s="38">
        <f t="shared" si="12"/>
        <v>5500</v>
      </c>
      <c r="Y22" s="71">
        <f t="shared" si="13"/>
        <v>9000</v>
      </c>
      <c r="Z22" s="74">
        <f t="shared" si="14"/>
        <v>12000</v>
      </c>
      <c r="AA22" s="6"/>
      <c r="AB22" s="60">
        <f t="shared" si="15"/>
        <v>7200</v>
      </c>
      <c r="AC22" s="65">
        <f t="shared" si="16"/>
        <v>9600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2:40" ht="23.25">
      <c r="B23" s="78" t="s">
        <v>37</v>
      </c>
      <c r="C23" s="37">
        <f t="shared" si="8"/>
        <v>4000</v>
      </c>
      <c r="D23" s="38">
        <f t="shared" si="8"/>
        <v>5500</v>
      </c>
      <c r="E23" s="39">
        <v>8000</v>
      </c>
      <c r="F23" s="40">
        <f t="shared" si="17"/>
        <v>11000</v>
      </c>
      <c r="G23" s="41">
        <f>E23+500</f>
        <v>8500</v>
      </c>
      <c r="H23" s="38">
        <f t="shared" si="19"/>
        <v>11500</v>
      </c>
      <c r="I23" s="33"/>
      <c r="J23" s="42">
        <f t="shared" si="0"/>
        <v>6400</v>
      </c>
      <c r="K23" s="43">
        <f t="shared" si="1"/>
        <v>8800</v>
      </c>
      <c r="L23" s="44">
        <f t="shared" si="2"/>
        <v>6800</v>
      </c>
      <c r="M23" s="65">
        <f t="shared" si="3"/>
        <v>9200</v>
      </c>
      <c r="N23" s="6"/>
      <c r="O23" s="45">
        <f t="shared" si="4"/>
        <v>4000</v>
      </c>
      <c r="P23" s="38">
        <f t="shared" si="5"/>
        <v>5500</v>
      </c>
      <c r="Q23" s="39">
        <f t="shared" si="6"/>
        <v>4250</v>
      </c>
      <c r="R23" s="40">
        <f t="shared" si="7"/>
        <v>5750</v>
      </c>
      <c r="S23" s="6"/>
      <c r="T23" s="60">
        <f t="shared" si="9"/>
        <v>4000</v>
      </c>
      <c r="U23" s="65">
        <f t="shared" si="10"/>
        <v>5500</v>
      </c>
      <c r="V23" s="6"/>
      <c r="W23" s="37">
        <f t="shared" si="11"/>
        <v>4000</v>
      </c>
      <c r="X23" s="38">
        <f t="shared" si="12"/>
        <v>5500</v>
      </c>
      <c r="Y23" s="71">
        <f t="shared" si="13"/>
        <v>8500</v>
      </c>
      <c r="Z23" s="74">
        <f t="shared" si="14"/>
        <v>11500</v>
      </c>
      <c r="AA23" s="6"/>
      <c r="AB23" s="60">
        <f t="shared" si="15"/>
        <v>6800</v>
      </c>
      <c r="AC23" s="65">
        <f t="shared" si="16"/>
        <v>9200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2:40" ht="24" thickBot="1">
      <c r="B24" s="80" t="s">
        <v>38</v>
      </c>
      <c r="C24" s="48">
        <f t="shared" si="8"/>
        <v>3250</v>
      </c>
      <c r="D24" s="49">
        <f t="shared" si="8"/>
        <v>4250</v>
      </c>
      <c r="E24" s="50">
        <v>6500</v>
      </c>
      <c r="F24" s="51">
        <f>E24+2000</f>
        <v>8500</v>
      </c>
      <c r="G24" s="52">
        <f>E24+500</f>
        <v>7000</v>
      </c>
      <c r="H24" s="49">
        <f>G24+2000</f>
        <v>9000</v>
      </c>
      <c r="I24" s="53"/>
      <c r="J24" s="54">
        <f t="shared" si="0"/>
        <v>5200</v>
      </c>
      <c r="K24" s="55">
        <f t="shared" si="1"/>
        <v>6800</v>
      </c>
      <c r="L24" s="56">
        <f t="shared" si="2"/>
        <v>5600</v>
      </c>
      <c r="M24" s="69">
        <f t="shared" si="3"/>
        <v>7200</v>
      </c>
      <c r="N24" s="6"/>
      <c r="O24" s="66">
        <f t="shared" si="4"/>
        <v>3250</v>
      </c>
      <c r="P24" s="49">
        <f t="shared" si="5"/>
        <v>4250</v>
      </c>
      <c r="Q24" s="50">
        <f t="shared" si="6"/>
        <v>3500</v>
      </c>
      <c r="R24" s="51">
        <f t="shared" si="7"/>
        <v>4500</v>
      </c>
      <c r="S24" s="67"/>
      <c r="T24" s="68">
        <f t="shared" si="9"/>
        <v>3250</v>
      </c>
      <c r="U24" s="69">
        <f t="shared" si="10"/>
        <v>4250</v>
      </c>
      <c r="V24" s="6"/>
      <c r="W24" s="48">
        <f t="shared" si="11"/>
        <v>3250</v>
      </c>
      <c r="X24" s="49">
        <f t="shared" si="12"/>
        <v>4250</v>
      </c>
      <c r="Y24" s="72">
        <f t="shared" si="13"/>
        <v>7000</v>
      </c>
      <c r="Z24" s="75">
        <f t="shared" si="14"/>
        <v>9000</v>
      </c>
      <c r="AA24" s="67"/>
      <c r="AB24" s="68">
        <f t="shared" si="15"/>
        <v>5600</v>
      </c>
      <c r="AC24" s="69">
        <f t="shared" si="16"/>
        <v>7200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2:40" ht="24" thickTop="1">
      <c r="B25" s="11"/>
      <c r="C25" s="11"/>
      <c r="D25" s="11"/>
      <c r="E25" s="11"/>
      <c r="F25" s="11"/>
      <c r="G25" s="11"/>
      <c r="H25" s="11"/>
      <c r="I25" s="16"/>
      <c r="J25" s="11"/>
      <c r="K25" s="11"/>
      <c r="L25" s="11"/>
      <c r="M25" s="11"/>
      <c r="N25" s="6"/>
      <c r="O25" s="7"/>
      <c r="P25" s="7"/>
      <c r="Q25" s="7"/>
      <c r="R25" s="7"/>
      <c r="S25" s="6"/>
      <c r="T25" s="7"/>
      <c r="U25" s="7"/>
      <c r="V25" s="6"/>
      <c r="W25" s="2"/>
      <c r="X25" s="2"/>
      <c r="Y25" s="2"/>
      <c r="Z25" s="2"/>
      <c r="AA25" s="6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2:40" ht="23.25">
      <c r="B26" s="78" t="s">
        <v>41</v>
      </c>
      <c r="C26" s="164">
        <f>C19+1000</f>
        <v>5250</v>
      </c>
      <c r="D26" s="164">
        <f t="shared" ref="D26:AC26" si="20">D19+1000</f>
        <v>6750</v>
      </c>
      <c r="E26" s="164">
        <f t="shared" si="20"/>
        <v>9500</v>
      </c>
      <c r="F26" s="164">
        <f t="shared" si="20"/>
        <v>12500</v>
      </c>
      <c r="G26" s="164">
        <f t="shared" si="20"/>
        <v>10000</v>
      </c>
      <c r="H26" s="164">
        <f t="shared" si="20"/>
        <v>13000</v>
      </c>
      <c r="I26" s="164">
        <f t="shared" si="20"/>
        <v>1000</v>
      </c>
      <c r="J26" s="164">
        <f t="shared" si="20"/>
        <v>7800</v>
      </c>
      <c r="K26" s="164">
        <f t="shared" si="20"/>
        <v>10200</v>
      </c>
      <c r="L26" s="164">
        <f t="shared" si="20"/>
        <v>8200</v>
      </c>
      <c r="M26" s="164">
        <f t="shared" si="20"/>
        <v>10600</v>
      </c>
      <c r="N26" s="164"/>
      <c r="O26" s="164">
        <f t="shared" si="20"/>
        <v>5250</v>
      </c>
      <c r="P26" s="164">
        <f t="shared" si="20"/>
        <v>6750</v>
      </c>
      <c r="Q26" s="164">
        <f t="shared" si="20"/>
        <v>5500</v>
      </c>
      <c r="R26" s="164">
        <f t="shared" si="20"/>
        <v>7000</v>
      </c>
      <c r="S26" s="164">
        <f t="shared" si="20"/>
        <v>1000</v>
      </c>
      <c r="T26" s="164">
        <f t="shared" si="20"/>
        <v>5250</v>
      </c>
      <c r="U26" s="164">
        <f t="shared" si="20"/>
        <v>6750</v>
      </c>
      <c r="V26" s="164"/>
      <c r="W26" s="164">
        <f t="shared" si="20"/>
        <v>5250</v>
      </c>
      <c r="X26" s="164">
        <f t="shared" si="20"/>
        <v>6750</v>
      </c>
      <c r="Y26" s="164">
        <f t="shared" si="20"/>
        <v>10000</v>
      </c>
      <c r="Z26" s="164">
        <f t="shared" si="20"/>
        <v>13000</v>
      </c>
      <c r="AA26" s="164">
        <f t="shared" si="20"/>
        <v>1000</v>
      </c>
      <c r="AB26" s="164">
        <f t="shared" si="20"/>
        <v>8200</v>
      </c>
      <c r="AC26" s="164">
        <f t="shared" si="20"/>
        <v>10600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2:40" ht="23.25">
      <c r="B27" s="9"/>
      <c r="C27" s="11"/>
      <c r="D27" s="11"/>
      <c r="E27" s="11"/>
      <c r="F27" s="11"/>
      <c r="G27" s="11"/>
      <c r="H27" s="11"/>
      <c r="I27" s="16"/>
      <c r="J27" s="11"/>
      <c r="K27" s="11"/>
      <c r="L27" s="11"/>
      <c r="M27" s="11"/>
      <c r="O27" s="7"/>
      <c r="P27" s="7"/>
      <c r="Q27" s="7"/>
      <c r="R27" s="7"/>
      <c r="T27" s="7"/>
      <c r="U27" s="7"/>
      <c r="W27" s="2"/>
      <c r="X27" s="2"/>
      <c r="Y27" s="2"/>
      <c r="Z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2:40">
      <c r="B28" s="9"/>
      <c r="C28" s="9"/>
      <c r="D28" s="9"/>
      <c r="E28" s="9"/>
      <c r="F28" s="9"/>
      <c r="G28" s="9"/>
      <c r="H28" s="9"/>
      <c r="J28" s="9"/>
      <c r="K28" s="9"/>
      <c r="L28" s="9"/>
      <c r="M28" s="9"/>
      <c r="O28" s="2"/>
      <c r="P28" s="2"/>
      <c r="Q28" s="2"/>
      <c r="R28" s="2"/>
      <c r="T28" s="2"/>
      <c r="U28" s="2"/>
      <c r="W28" s="2"/>
      <c r="X28" s="2"/>
      <c r="Y28" s="2"/>
      <c r="Z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2:40">
      <c r="B29" s="9"/>
      <c r="C29" s="9"/>
      <c r="D29" s="9"/>
      <c r="E29" s="9"/>
      <c r="F29" s="9"/>
      <c r="G29" s="9"/>
      <c r="H29" s="9"/>
      <c r="J29" s="9"/>
      <c r="K29" s="9"/>
      <c r="L29" s="9"/>
      <c r="M29" s="9"/>
      <c r="O29" s="2"/>
      <c r="P29" s="2"/>
      <c r="Q29" s="2"/>
      <c r="R29" s="2"/>
      <c r="T29" s="2"/>
      <c r="U29" s="2"/>
      <c r="W29" s="2"/>
      <c r="X29" s="2"/>
      <c r="Y29" s="2"/>
      <c r="Z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2:40">
      <c r="B30" s="9"/>
      <c r="C30" s="9"/>
      <c r="D30" s="9"/>
      <c r="E30" s="9"/>
      <c r="F30" s="9"/>
      <c r="G30" s="9"/>
      <c r="H30" s="9"/>
      <c r="J30" s="9"/>
      <c r="K30" s="9"/>
      <c r="L30" s="9"/>
      <c r="M30" s="9"/>
      <c r="O30" s="2"/>
      <c r="P30" s="2"/>
      <c r="Q30" s="2"/>
      <c r="R30" s="2"/>
      <c r="T30" s="2"/>
      <c r="U30" s="2"/>
      <c r="W30" s="2"/>
      <c r="X30" s="2"/>
      <c r="Y30" s="2"/>
      <c r="Z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2:40">
      <c r="B31" s="9"/>
      <c r="C31" s="9"/>
      <c r="D31" s="9"/>
      <c r="E31" s="9"/>
      <c r="F31" s="9"/>
      <c r="G31" s="9"/>
      <c r="H31" s="9"/>
      <c r="J31" s="9"/>
      <c r="K31" s="9"/>
      <c r="L31" s="9"/>
      <c r="M31" s="9"/>
      <c r="O31" s="2"/>
      <c r="P31" s="2"/>
      <c r="Q31" s="2"/>
      <c r="R31" s="2"/>
      <c r="T31" s="2"/>
      <c r="U31" s="2"/>
      <c r="W31" s="2"/>
      <c r="X31" s="2"/>
      <c r="Y31" s="2"/>
      <c r="Z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2:40" ht="23.25">
      <c r="B32" s="11"/>
      <c r="C32" s="11"/>
      <c r="D32" s="11"/>
      <c r="E32" s="11"/>
      <c r="F32" s="11"/>
      <c r="G32" s="11"/>
      <c r="H32" s="11"/>
      <c r="I32" s="16"/>
      <c r="J32" s="11"/>
      <c r="K32" s="11"/>
      <c r="L32" s="11"/>
      <c r="M32" s="11"/>
      <c r="N32" s="6"/>
      <c r="O32" s="7"/>
      <c r="P32" s="7"/>
      <c r="Q32" s="7"/>
      <c r="R32" s="7"/>
      <c r="S32" s="6"/>
      <c r="T32" s="7"/>
      <c r="U32" s="7"/>
      <c r="V32" s="6"/>
      <c r="W32" s="2"/>
      <c r="X32" s="2"/>
      <c r="Y32" s="2"/>
      <c r="Z32" s="2"/>
      <c r="AA32" s="6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2:40" ht="23.25">
      <c r="B33" s="9"/>
      <c r="C33" s="11"/>
      <c r="D33" s="11"/>
      <c r="E33" s="11"/>
      <c r="F33" s="11"/>
      <c r="G33" s="11"/>
      <c r="H33" s="11"/>
      <c r="I33" s="16"/>
      <c r="J33" s="11"/>
      <c r="K33" s="11"/>
      <c r="L33" s="11"/>
      <c r="M33" s="11"/>
      <c r="O33" s="7"/>
      <c r="P33" s="7"/>
      <c r="Q33" s="7"/>
      <c r="R33" s="7"/>
      <c r="T33" s="7"/>
      <c r="U33" s="7"/>
      <c r="W33" s="2"/>
      <c r="X33" s="2"/>
      <c r="Y33" s="2"/>
      <c r="Z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0">
      <c r="B34" s="9"/>
      <c r="C34" s="9"/>
      <c r="D34" s="9"/>
      <c r="E34" s="9"/>
      <c r="F34" s="9"/>
      <c r="G34" s="9"/>
      <c r="H34" s="9"/>
      <c r="J34" s="9"/>
      <c r="K34" s="9"/>
      <c r="L34" s="9"/>
      <c r="M34" s="9"/>
      <c r="O34" s="2"/>
      <c r="P34" s="2"/>
      <c r="Q34" s="2"/>
      <c r="R34" s="2"/>
      <c r="T34" s="2"/>
      <c r="U34" s="2"/>
      <c r="W34" s="2"/>
      <c r="X34" s="2"/>
      <c r="Y34" s="2"/>
      <c r="Z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2:40">
      <c r="B35" s="9"/>
      <c r="C35" s="9"/>
      <c r="D35" s="9"/>
      <c r="E35" s="9"/>
      <c r="F35" s="9"/>
      <c r="G35" s="9"/>
      <c r="H35" s="9"/>
      <c r="J35" s="9"/>
      <c r="K35" s="9"/>
      <c r="L35" s="9"/>
      <c r="M35" s="9"/>
      <c r="O35" s="2"/>
      <c r="P35" s="2"/>
      <c r="Q35" s="2"/>
      <c r="R35" s="2"/>
      <c r="T35" s="2"/>
      <c r="U35" s="2"/>
      <c r="W35" s="2"/>
      <c r="X35" s="2"/>
      <c r="Y35" s="2"/>
      <c r="Z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2:40">
      <c r="B36" s="9"/>
      <c r="C36" s="9"/>
      <c r="D36" s="9"/>
      <c r="E36" s="9"/>
      <c r="F36" s="9"/>
      <c r="G36" s="9"/>
      <c r="H36" s="9"/>
      <c r="J36" s="9"/>
      <c r="K36" s="9"/>
      <c r="L36" s="9"/>
      <c r="M36" s="9"/>
      <c r="O36" s="2"/>
      <c r="P36" s="2"/>
      <c r="Q36" s="2"/>
      <c r="R36" s="2"/>
      <c r="T36" s="2"/>
      <c r="U36" s="2"/>
      <c r="W36" s="2"/>
      <c r="X36" s="2"/>
      <c r="Y36" s="2"/>
      <c r="Z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2:40">
      <c r="B37" s="9"/>
      <c r="C37" s="9"/>
      <c r="D37" s="9"/>
      <c r="E37" s="9"/>
      <c r="F37" s="9"/>
      <c r="G37" s="9"/>
      <c r="H37" s="9"/>
      <c r="J37" s="9"/>
      <c r="K37" s="9"/>
      <c r="L37" s="9"/>
      <c r="M37" s="9"/>
      <c r="O37" s="2"/>
      <c r="P37" s="2"/>
      <c r="Q37" s="2"/>
      <c r="R37" s="2"/>
      <c r="T37" s="2"/>
      <c r="U37" s="2"/>
      <c r="W37" s="2"/>
      <c r="X37" s="2"/>
      <c r="Y37" s="2"/>
      <c r="Z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2:40" ht="23.25">
      <c r="B38" s="11"/>
      <c r="C38" s="11"/>
      <c r="D38" s="11"/>
      <c r="E38" s="11"/>
      <c r="F38" s="11"/>
      <c r="G38" s="11"/>
      <c r="H38" s="11"/>
      <c r="I38" s="16"/>
      <c r="J38" s="11"/>
      <c r="K38" s="11"/>
      <c r="L38" s="11"/>
      <c r="M38" s="11"/>
      <c r="N38" s="6"/>
      <c r="O38" s="7"/>
      <c r="P38" s="7"/>
      <c r="Q38" s="7"/>
      <c r="R38" s="7"/>
      <c r="S38" s="6"/>
      <c r="T38" s="7"/>
      <c r="U38" s="7"/>
      <c r="V38" s="6"/>
      <c r="W38" s="2"/>
      <c r="X38" s="2"/>
      <c r="Y38" s="2"/>
      <c r="Z38" s="2"/>
      <c r="AA38" s="6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2:40" ht="23.25">
      <c r="B39" s="9"/>
      <c r="C39" s="11"/>
      <c r="D39" s="11"/>
      <c r="E39" s="11"/>
      <c r="F39" s="11"/>
      <c r="G39" s="11"/>
      <c r="H39" s="11"/>
      <c r="I39" s="16"/>
      <c r="J39" s="11"/>
      <c r="K39" s="11"/>
      <c r="L39" s="11"/>
      <c r="M39" s="11"/>
      <c r="O39" s="7"/>
      <c r="P39" s="7"/>
      <c r="Q39" s="7"/>
      <c r="R39" s="7"/>
      <c r="T39" s="7"/>
      <c r="U39" s="7"/>
      <c r="W39" s="2"/>
      <c r="X39" s="2"/>
      <c r="Y39" s="2"/>
      <c r="Z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2:40">
      <c r="B40" s="9"/>
      <c r="C40" s="9"/>
      <c r="D40" s="9"/>
      <c r="E40" s="9"/>
      <c r="F40" s="9"/>
      <c r="G40" s="9"/>
      <c r="H40" s="9"/>
      <c r="J40" s="9"/>
      <c r="K40" s="9"/>
      <c r="L40" s="9"/>
      <c r="M40" s="9"/>
      <c r="O40" s="2"/>
      <c r="P40" s="2"/>
      <c r="Q40" s="2"/>
      <c r="R40" s="2"/>
      <c r="T40" s="2"/>
      <c r="U40" s="2"/>
      <c r="W40" s="2"/>
      <c r="X40" s="2"/>
      <c r="Y40" s="2"/>
      <c r="Z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2:40">
      <c r="B41" s="9"/>
      <c r="C41" s="9"/>
      <c r="D41" s="9"/>
      <c r="E41" s="9"/>
      <c r="F41" s="9"/>
      <c r="G41" s="9"/>
      <c r="H41" s="9"/>
      <c r="J41" s="9"/>
      <c r="K41" s="9"/>
      <c r="L41" s="9"/>
      <c r="M41" s="9"/>
      <c r="O41" s="2"/>
      <c r="P41" s="2"/>
      <c r="Q41" s="2"/>
      <c r="R41" s="2"/>
      <c r="T41" s="2"/>
      <c r="U41" s="2"/>
      <c r="W41" s="2"/>
      <c r="X41" s="2"/>
      <c r="Y41" s="2"/>
      <c r="Z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2:40">
      <c r="B42" s="9"/>
      <c r="C42" s="9"/>
      <c r="D42" s="9"/>
      <c r="E42" s="9"/>
      <c r="F42" s="9"/>
      <c r="G42" s="9"/>
      <c r="H42" s="9"/>
      <c r="J42" s="9"/>
      <c r="K42" s="9"/>
      <c r="L42" s="9"/>
      <c r="M42" s="9"/>
      <c r="O42" s="2"/>
      <c r="P42" s="2"/>
      <c r="Q42" s="2"/>
      <c r="R42" s="2"/>
      <c r="T42" s="2"/>
      <c r="U42" s="2"/>
      <c r="W42" s="2"/>
      <c r="X42" s="2"/>
      <c r="Y42" s="2"/>
      <c r="Z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2:40">
      <c r="B43" s="9"/>
      <c r="C43" s="9"/>
      <c r="D43" s="9"/>
      <c r="E43" s="9"/>
      <c r="F43" s="9"/>
      <c r="G43" s="9"/>
      <c r="H43" s="9"/>
      <c r="J43" s="9"/>
      <c r="K43" s="9"/>
      <c r="L43" s="9"/>
      <c r="M43" s="9"/>
      <c r="O43" s="2"/>
      <c r="P43" s="2"/>
      <c r="Q43" s="2"/>
      <c r="R43" s="2"/>
      <c r="T43" s="2"/>
      <c r="U43" s="2"/>
      <c r="W43" s="2"/>
      <c r="X43" s="2"/>
      <c r="Y43" s="2"/>
      <c r="Z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2:40" ht="23.25">
      <c r="B44" s="11"/>
      <c r="C44" s="11"/>
      <c r="D44" s="11"/>
      <c r="E44" s="11"/>
      <c r="F44" s="11"/>
      <c r="G44" s="11"/>
      <c r="H44" s="11"/>
      <c r="I44" s="16"/>
      <c r="J44" s="11"/>
      <c r="K44" s="11"/>
      <c r="L44" s="11"/>
      <c r="M44" s="11"/>
      <c r="N44" s="6"/>
      <c r="O44" s="7"/>
      <c r="P44" s="7"/>
      <c r="Q44" s="7"/>
      <c r="R44" s="7"/>
      <c r="S44" s="6"/>
      <c r="T44" s="7"/>
      <c r="U44" s="7"/>
      <c r="V44" s="6"/>
      <c r="W44" s="2"/>
      <c r="X44" s="2"/>
      <c r="Y44" s="2"/>
      <c r="Z44" s="2"/>
      <c r="AA44" s="6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2:40" ht="23.25">
      <c r="B45" s="9"/>
      <c r="C45" s="11"/>
      <c r="D45" s="11"/>
      <c r="E45" s="11"/>
      <c r="F45" s="11"/>
      <c r="G45" s="11"/>
      <c r="H45" s="11"/>
      <c r="I45" s="16"/>
      <c r="J45" s="11"/>
      <c r="K45" s="11"/>
      <c r="L45" s="11"/>
      <c r="M45" s="11"/>
      <c r="O45" s="7"/>
      <c r="P45" s="7"/>
      <c r="Q45" s="7"/>
      <c r="R45" s="7"/>
      <c r="T45" s="7"/>
      <c r="U45" s="7"/>
      <c r="W45" s="2"/>
      <c r="X45" s="2"/>
      <c r="Y45" s="2"/>
      <c r="Z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2:40">
      <c r="B46" s="9"/>
      <c r="C46" s="9"/>
      <c r="D46" s="9"/>
      <c r="E46" s="9"/>
      <c r="F46" s="9"/>
      <c r="G46" s="9"/>
      <c r="H46" s="9"/>
      <c r="J46" s="9"/>
      <c r="K46" s="9"/>
      <c r="L46" s="9"/>
      <c r="M46" s="9"/>
      <c r="O46" s="2"/>
      <c r="P46" s="2"/>
      <c r="Q46" s="2"/>
      <c r="R46" s="2"/>
      <c r="T46" s="2"/>
      <c r="U46" s="2"/>
      <c r="W46" s="2"/>
      <c r="X46" s="2"/>
      <c r="Y46" s="2"/>
      <c r="Z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2:40">
      <c r="B47" s="9"/>
      <c r="C47" s="9"/>
      <c r="D47" s="9"/>
      <c r="E47" s="9"/>
      <c r="F47" s="9"/>
      <c r="G47" s="9"/>
      <c r="H47" s="9"/>
      <c r="J47" s="9"/>
      <c r="K47" s="9"/>
      <c r="L47" s="9"/>
      <c r="M47" s="9"/>
      <c r="O47" s="2"/>
      <c r="P47" s="2"/>
      <c r="Q47" s="2"/>
      <c r="R47" s="2"/>
      <c r="T47" s="2"/>
      <c r="U47" s="2"/>
      <c r="W47" s="2"/>
      <c r="X47" s="2"/>
      <c r="Y47" s="2"/>
      <c r="Z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2:40">
      <c r="B48" s="9"/>
      <c r="C48" s="9"/>
      <c r="D48" s="9"/>
      <c r="E48" s="9"/>
      <c r="F48" s="9"/>
      <c r="G48" s="9"/>
      <c r="H48" s="9"/>
      <c r="J48" s="9"/>
      <c r="K48" s="9"/>
      <c r="L48" s="9"/>
      <c r="M48" s="9"/>
      <c r="O48" s="2"/>
      <c r="P48" s="2"/>
      <c r="Q48" s="2"/>
      <c r="R48" s="2"/>
      <c r="T48" s="2"/>
      <c r="U48" s="2"/>
      <c r="W48" s="2"/>
      <c r="X48" s="2"/>
      <c r="Y48" s="2"/>
      <c r="Z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2:40">
      <c r="B49" s="9"/>
      <c r="C49" s="9"/>
      <c r="D49" s="9"/>
      <c r="E49" s="9"/>
      <c r="F49" s="9"/>
      <c r="G49" s="9"/>
      <c r="H49" s="9"/>
      <c r="J49" s="9"/>
      <c r="K49" s="9"/>
      <c r="L49" s="9"/>
      <c r="M49" s="9"/>
      <c r="O49" s="2"/>
      <c r="P49" s="2"/>
      <c r="Q49" s="2"/>
      <c r="R49" s="2"/>
      <c r="T49" s="2"/>
      <c r="U49" s="2"/>
      <c r="W49" s="2"/>
      <c r="X49" s="2"/>
      <c r="Y49" s="2"/>
      <c r="Z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2:40" ht="23.25">
      <c r="B50" s="11"/>
      <c r="C50" s="11"/>
      <c r="D50" s="11"/>
      <c r="E50" s="11"/>
      <c r="F50" s="11"/>
      <c r="G50" s="11"/>
      <c r="H50" s="11"/>
      <c r="I50" s="16"/>
      <c r="J50" s="11"/>
      <c r="K50" s="11"/>
      <c r="L50" s="11"/>
      <c r="M50" s="11"/>
      <c r="N50" s="6"/>
      <c r="O50" s="7"/>
      <c r="P50" s="7"/>
      <c r="Q50" s="7"/>
      <c r="R50" s="7"/>
      <c r="S50" s="6"/>
      <c r="T50" s="7"/>
      <c r="U50" s="7"/>
      <c r="V50" s="6"/>
      <c r="W50" s="2"/>
      <c r="X50" s="2"/>
      <c r="Y50" s="2"/>
      <c r="Z50" s="2"/>
      <c r="AA50" s="6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2:40" ht="23.25">
      <c r="B51" s="9"/>
      <c r="C51" s="11"/>
      <c r="D51" s="11"/>
      <c r="E51" s="11"/>
      <c r="F51" s="11"/>
      <c r="G51" s="11"/>
      <c r="H51" s="11"/>
      <c r="I51" s="16"/>
      <c r="J51" s="11"/>
      <c r="K51" s="11"/>
      <c r="L51" s="11"/>
      <c r="M51" s="11"/>
      <c r="O51" s="7"/>
      <c r="P51" s="7"/>
      <c r="Q51" s="7"/>
      <c r="R51" s="7"/>
      <c r="T51" s="7"/>
      <c r="U51" s="7"/>
      <c r="W51" s="2"/>
      <c r="X51" s="2"/>
      <c r="Y51" s="2"/>
      <c r="Z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2:40">
      <c r="B52" s="9"/>
      <c r="C52" s="9"/>
      <c r="D52" s="9"/>
      <c r="E52" s="9"/>
      <c r="F52" s="9"/>
      <c r="G52" s="9"/>
      <c r="H52" s="9"/>
      <c r="J52" s="9"/>
      <c r="K52" s="9"/>
      <c r="L52" s="9"/>
      <c r="M52" s="9"/>
      <c r="O52" s="2"/>
      <c r="P52" s="2"/>
      <c r="Q52" s="2"/>
      <c r="R52" s="2"/>
      <c r="T52" s="2"/>
      <c r="U52" s="2"/>
      <c r="W52" s="2"/>
      <c r="X52" s="2"/>
      <c r="Y52" s="2"/>
      <c r="Z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2:40">
      <c r="B53" s="9"/>
      <c r="C53" s="9"/>
      <c r="D53" s="9"/>
      <c r="E53" s="9"/>
      <c r="F53" s="9"/>
      <c r="G53" s="9"/>
      <c r="H53" s="9"/>
      <c r="J53" s="9"/>
      <c r="K53" s="9"/>
      <c r="L53" s="9"/>
      <c r="M53" s="9"/>
      <c r="O53" s="2"/>
      <c r="P53" s="2"/>
      <c r="Q53" s="2"/>
      <c r="R53" s="2"/>
      <c r="T53" s="2"/>
      <c r="U53" s="2"/>
      <c r="W53" s="2"/>
      <c r="X53" s="2"/>
      <c r="Y53" s="2"/>
      <c r="Z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</sheetData>
  <mergeCells count="31">
    <mergeCell ref="L5:M7"/>
    <mergeCell ref="C4:D4"/>
    <mergeCell ref="E4:F4"/>
    <mergeCell ref="G4:H4"/>
    <mergeCell ref="C5:D7"/>
    <mergeCell ref="E5:F7"/>
    <mergeCell ref="G5:H7"/>
    <mergeCell ref="J5:K7"/>
    <mergeCell ref="T4:U4"/>
    <mergeCell ref="O5:P7"/>
    <mergeCell ref="Q5:R7"/>
    <mergeCell ref="T5:U7"/>
    <mergeCell ref="O4:P4"/>
    <mergeCell ref="Q4:R4"/>
    <mergeCell ref="W5:X7"/>
    <mergeCell ref="Y5:Z7"/>
    <mergeCell ref="AB5:AC7"/>
    <mergeCell ref="W4:X4"/>
    <mergeCell ref="Y4:Z4"/>
    <mergeCell ref="AB4:AC4"/>
    <mergeCell ref="C2:M2"/>
    <mergeCell ref="C3:H3"/>
    <mergeCell ref="J3:M3"/>
    <mergeCell ref="J4:K4"/>
    <mergeCell ref="L4:M4"/>
    <mergeCell ref="O2:U2"/>
    <mergeCell ref="O3:R3"/>
    <mergeCell ref="W2:AC2"/>
    <mergeCell ref="AB3:AC3"/>
    <mergeCell ref="W3:Z3"/>
    <mergeCell ref="T3:U3"/>
  </mergeCells>
  <pageMargins left="0.7" right="0.7" top="0.75" bottom="0.75" header="0.3" footer="0.3"/>
  <pageSetup orientation="portrait" r:id="rId1"/>
  <ignoredErrors>
    <ignoredError sqref="G10:G13 G23:G24 G22 G9 G19:G20 G14:G15 G21 G16:G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tabSelected="1" zoomScale="92" zoomScaleNormal="287" workbookViewId="0">
      <selection activeCell="O17" sqref="O17"/>
    </sheetView>
  </sheetViews>
  <sheetFormatPr baseColWidth="10" defaultRowHeight="15.75"/>
  <cols>
    <col min="1" max="1" width="5.125" style="9" customWidth="1"/>
    <col min="2" max="2" width="13.875" style="10" bestFit="1" customWidth="1"/>
    <col min="3" max="5" width="9.875" style="10" bestFit="1" customWidth="1"/>
    <col min="6" max="8" width="11.5" style="10" bestFit="1" customWidth="1"/>
    <col min="9" max="9" width="1.625" style="17" customWidth="1"/>
    <col min="10" max="10" width="9.875" style="10" bestFit="1" customWidth="1"/>
    <col min="11" max="11" width="11.5" style="10" bestFit="1" customWidth="1"/>
    <col min="12" max="12" width="10" style="10" bestFit="1" customWidth="1"/>
    <col min="13" max="13" width="11.5" style="10" bestFit="1" customWidth="1"/>
    <col min="14" max="14" width="5.5" style="5" customWidth="1"/>
    <col min="15" max="18" width="9.875" bestFit="1" customWidth="1"/>
    <col min="19" max="19" width="1.625" style="5" customWidth="1"/>
    <col min="20" max="21" width="9.875" bestFit="1" customWidth="1"/>
    <col min="22" max="22" width="10" style="5" bestFit="1" customWidth="1"/>
    <col min="23" max="24" width="9.875" bestFit="1" customWidth="1"/>
    <col min="25" max="26" width="11.5" bestFit="1" customWidth="1"/>
    <col min="27" max="27" width="1.625" style="5" customWidth="1"/>
    <col min="28" max="28" width="9.875" bestFit="1" customWidth="1"/>
    <col min="29" max="29" width="11.5" bestFit="1" customWidth="1"/>
  </cols>
  <sheetData>
    <row r="1" spans="1:40" s="2" customFormat="1" ht="16.5" thickBot="1">
      <c r="A1" s="9"/>
      <c r="B1" s="9"/>
      <c r="I1" s="5"/>
      <c r="N1" s="5"/>
      <c r="S1" s="5"/>
      <c r="V1" s="5"/>
      <c r="AA1" s="5"/>
    </row>
    <row r="2" spans="1:40" s="2" customFormat="1" ht="22.5" thickTop="1" thickBot="1">
      <c r="A2" s="9"/>
      <c r="B2" s="9"/>
      <c r="C2" s="97" t="s">
        <v>26</v>
      </c>
      <c r="D2" s="98"/>
      <c r="E2" s="98"/>
      <c r="F2" s="98"/>
      <c r="G2" s="98"/>
      <c r="H2" s="98"/>
      <c r="I2" s="99"/>
      <c r="J2" s="98"/>
      <c r="K2" s="98"/>
      <c r="L2" s="98"/>
      <c r="M2" s="100"/>
      <c r="N2" s="5"/>
      <c r="O2" s="81" t="s">
        <v>18</v>
      </c>
      <c r="P2" s="82"/>
      <c r="Q2" s="82"/>
      <c r="R2" s="82"/>
      <c r="S2" s="83"/>
      <c r="T2" s="82"/>
      <c r="U2" s="84"/>
      <c r="V2" s="5"/>
      <c r="W2" s="87" t="s">
        <v>35</v>
      </c>
      <c r="X2" s="88"/>
      <c r="Y2" s="88"/>
      <c r="Z2" s="88"/>
      <c r="AA2" s="89"/>
      <c r="AB2" s="88"/>
      <c r="AC2" s="90"/>
    </row>
    <row r="3" spans="1:40" ht="24" thickBot="1">
      <c r="B3" s="8"/>
      <c r="C3" s="101" t="s">
        <v>24</v>
      </c>
      <c r="D3" s="102"/>
      <c r="E3" s="102"/>
      <c r="F3" s="102"/>
      <c r="G3" s="102"/>
      <c r="H3" s="102"/>
      <c r="I3" s="19"/>
      <c r="J3" s="103" t="s">
        <v>25</v>
      </c>
      <c r="K3" s="104"/>
      <c r="L3" s="104"/>
      <c r="M3" s="105"/>
      <c r="N3" s="3"/>
      <c r="O3" s="85" t="s">
        <v>24</v>
      </c>
      <c r="P3" s="86"/>
      <c r="Q3" s="86"/>
      <c r="R3" s="86"/>
      <c r="S3" s="3"/>
      <c r="T3" s="95" t="s">
        <v>34</v>
      </c>
      <c r="U3" s="96"/>
      <c r="V3" s="3"/>
      <c r="W3" s="85" t="s">
        <v>24</v>
      </c>
      <c r="X3" s="93"/>
      <c r="Y3" s="93"/>
      <c r="Z3" s="94"/>
      <c r="AA3" s="3"/>
      <c r="AB3" s="91" t="s">
        <v>20</v>
      </c>
      <c r="AC3" s="9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8.95" customHeight="1" thickBot="1">
      <c r="C4" s="140" t="s">
        <v>17</v>
      </c>
      <c r="D4" s="141"/>
      <c r="E4" s="142" t="s">
        <v>16</v>
      </c>
      <c r="F4" s="141"/>
      <c r="G4" s="142" t="s">
        <v>19</v>
      </c>
      <c r="H4" s="141"/>
      <c r="I4" s="18"/>
      <c r="J4" s="106" t="s">
        <v>27</v>
      </c>
      <c r="K4" s="107"/>
      <c r="L4" s="106" t="s">
        <v>28</v>
      </c>
      <c r="M4" s="108"/>
      <c r="N4" s="4"/>
      <c r="O4" s="121" t="s">
        <v>29</v>
      </c>
      <c r="P4" s="122"/>
      <c r="Q4" s="123" t="s">
        <v>30</v>
      </c>
      <c r="R4" s="122"/>
      <c r="S4" s="4"/>
      <c r="T4" s="127" t="s">
        <v>29</v>
      </c>
      <c r="U4" s="128"/>
      <c r="V4" s="4"/>
      <c r="W4" s="121" t="s">
        <v>36</v>
      </c>
      <c r="X4" s="122"/>
      <c r="Y4" s="123" t="s">
        <v>19</v>
      </c>
      <c r="Z4" s="124"/>
      <c r="AA4" s="4"/>
      <c r="AB4" s="125" t="s">
        <v>28</v>
      </c>
      <c r="AC4" s="126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8.95" customHeight="1">
      <c r="B5" s="8"/>
      <c r="C5" s="143" t="s">
        <v>31</v>
      </c>
      <c r="D5" s="144"/>
      <c r="E5" s="149" t="s">
        <v>15</v>
      </c>
      <c r="F5" s="150"/>
      <c r="G5" s="153" t="s">
        <v>39</v>
      </c>
      <c r="H5" s="154"/>
      <c r="I5" s="15"/>
      <c r="J5" s="158" t="s">
        <v>21</v>
      </c>
      <c r="K5" s="159"/>
      <c r="L5" s="135" t="s">
        <v>40</v>
      </c>
      <c r="M5" s="136"/>
      <c r="N5" s="4"/>
      <c r="O5" s="109" t="s">
        <v>32</v>
      </c>
      <c r="P5" s="110"/>
      <c r="Q5" s="129" t="s">
        <v>39</v>
      </c>
      <c r="R5" s="130"/>
      <c r="S5" s="4"/>
      <c r="T5" s="133" t="s">
        <v>33</v>
      </c>
      <c r="U5" s="134"/>
      <c r="V5" s="4"/>
      <c r="W5" s="109" t="s">
        <v>31</v>
      </c>
      <c r="X5" s="110"/>
      <c r="Y5" s="113" t="s">
        <v>22</v>
      </c>
      <c r="Z5" s="114"/>
      <c r="AA5" s="4"/>
      <c r="AB5" s="117" t="s">
        <v>23</v>
      </c>
      <c r="AC5" s="118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8.75">
      <c r="B6" s="8"/>
      <c r="C6" s="145"/>
      <c r="D6" s="146"/>
      <c r="E6" s="131"/>
      <c r="F6" s="132"/>
      <c r="G6" s="155"/>
      <c r="H6" s="112"/>
      <c r="I6" s="15"/>
      <c r="J6" s="160"/>
      <c r="K6" s="161"/>
      <c r="L6" s="137"/>
      <c r="M6" s="120"/>
      <c r="N6" s="4"/>
      <c r="O6" s="111"/>
      <c r="P6" s="112"/>
      <c r="Q6" s="131"/>
      <c r="R6" s="132"/>
      <c r="S6" s="4"/>
      <c r="T6" s="119"/>
      <c r="U6" s="120"/>
      <c r="V6" s="4"/>
      <c r="W6" s="111"/>
      <c r="X6" s="112"/>
      <c r="Y6" s="115"/>
      <c r="Z6" s="116"/>
      <c r="AA6" s="4"/>
      <c r="AB6" s="119"/>
      <c r="AC6" s="12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9.5" thickBot="1">
      <c r="B7" s="8"/>
      <c r="C7" s="147"/>
      <c r="D7" s="148"/>
      <c r="E7" s="151"/>
      <c r="F7" s="152"/>
      <c r="G7" s="156"/>
      <c r="H7" s="157"/>
      <c r="I7" s="15"/>
      <c r="J7" s="162"/>
      <c r="K7" s="163"/>
      <c r="L7" s="138"/>
      <c r="M7" s="139"/>
      <c r="N7" s="1"/>
      <c r="O7" s="111"/>
      <c r="P7" s="112"/>
      <c r="Q7" s="131"/>
      <c r="R7" s="132"/>
      <c r="S7" s="1"/>
      <c r="T7" s="119"/>
      <c r="U7" s="120"/>
      <c r="V7" s="1"/>
      <c r="W7" s="111"/>
      <c r="X7" s="112"/>
      <c r="Y7" s="115"/>
      <c r="Z7" s="116"/>
      <c r="AA7" s="1"/>
      <c r="AB7" s="119"/>
      <c r="AC7" s="120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23.25">
      <c r="B8" s="76"/>
      <c r="C8" s="24" t="s">
        <v>0</v>
      </c>
      <c r="D8" s="21" t="s">
        <v>1</v>
      </c>
      <c r="E8" s="22" t="s">
        <v>0</v>
      </c>
      <c r="F8" s="21" t="s">
        <v>1</v>
      </c>
      <c r="G8" s="22" t="s">
        <v>0</v>
      </c>
      <c r="H8" s="21" t="s">
        <v>1</v>
      </c>
      <c r="I8" s="23"/>
      <c r="J8" s="20" t="s">
        <v>0</v>
      </c>
      <c r="K8" s="21" t="s">
        <v>1</v>
      </c>
      <c r="L8" s="22" t="s">
        <v>0</v>
      </c>
      <c r="M8" s="25" t="s">
        <v>1</v>
      </c>
      <c r="N8" s="6"/>
      <c r="O8" s="61" t="s">
        <v>0</v>
      </c>
      <c r="P8" s="27" t="s">
        <v>1</v>
      </c>
      <c r="Q8" s="26" t="s">
        <v>0</v>
      </c>
      <c r="R8" s="27" t="s">
        <v>1</v>
      </c>
      <c r="S8" s="6"/>
      <c r="T8" s="57" t="s">
        <v>0</v>
      </c>
      <c r="U8" s="62" t="s">
        <v>1</v>
      </c>
      <c r="V8" s="6"/>
      <c r="W8" s="61" t="s">
        <v>0</v>
      </c>
      <c r="X8" s="27" t="s">
        <v>1</v>
      </c>
      <c r="Y8" s="26" t="s">
        <v>0</v>
      </c>
      <c r="Z8" s="58" t="s">
        <v>1</v>
      </c>
      <c r="AA8" s="6"/>
      <c r="AB8" s="57" t="s">
        <v>0</v>
      </c>
      <c r="AC8" s="62" t="s">
        <v>1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23.25">
      <c r="B9" s="78" t="s">
        <v>42</v>
      </c>
      <c r="C9" s="37">
        <f t="shared" ref="C9:D9" si="0">E9*0.5</f>
        <v>4250</v>
      </c>
      <c r="D9" s="38">
        <f t="shared" si="0"/>
        <v>5750</v>
      </c>
      <c r="E9" s="39">
        <v>8500</v>
      </c>
      <c r="F9" s="40">
        <f t="shared" ref="F9" si="1">E9+3000</f>
        <v>11500</v>
      </c>
      <c r="G9" s="41">
        <f>E9+500</f>
        <v>9000</v>
      </c>
      <c r="H9" s="38">
        <f t="shared" ref="H9" si="2">G9+3000</f>
        <v>12000</v>
      </c>
      <c r="I9" s="33"/>
      <c r="J9" s="42">
        <f t="shared" ref="J9:M9" si="3">E9*0.8</f>
        <v>6800</v>
      </c>
      <c r="K9" s="43">
        <f t="shared" si="3"/>
        <v>9200</v>
      </c>
      <c r="L9" s="44">
        <f t="shared" si="3"/>
        <v>7200</v>
      </c>
      <c r="M9" s="65">
        <f t="shared" si="3"/>
        <v>9600</v>
      </c>
      <c r="N9" s="6"/>
      <c r="O9" s="45">
        <f t="shared" ref="O9:R9" si="4">E9*0.5</f>
        <v>4250</v>
      </c>
      <c r="P9" s="38">
        <f t="shared" si="4"/>
        <v>5750</v>
      </c>
      <c r="Q9" s="39">
        <f t="shared" si="4"/>
        <v>4500</v>
      </c>
      <c r="R9" s="40">
        <f t="shared" si="4"/>
        <v>6000</v>
      </c>
      <c r="S9" s="6"/>
      <c r="T9" s="60">
        <f t="shared" ref="T9:U9" si="5">E9*0.5</f>
        <v>4250</v>
      </c>
      <c r="U9" s="65">
        <f t="shared" si="5"/>
        <v>5750</v>
      </c>
      <c r="V9" s="6"/>
      <c r="W9" s="37">
        <f t="shared" ref="W9:X9" si="6">E9*0.5</f>
        <v>4250</v>
      </c>
      <c r="X9" s="38">
        <f t="shared" si="6"/>
        <v>5750</v>
      </c>
      <c r="Y9" s="71">
        <f t="shared" ref="Y9:Z9" si="7">G9</f>
        <v>9000</v>
      </c>
      <c r="Z9" s="74">
        <f t="shared" si="7"/>
        <v>12000</v>
      </c>
      <c r="AA9" s="6"/>
      <c r="AB9" s="60">
        <f t="shared" ref="AB9:AC9" si="8">G9*0.8</f>
        <v>7200</v>
      </c>
      <c r="AC9" s="65">
        <f t="shared" si="8"/>
        <v>9600</v>
      </c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23.25">
      <c r="B10" s="78" t="s">
        <v>41</v>
      </c>
      <c r="C10" s="37">
        <f t="shared" ref="C10" si="9">E10*0.5</f>
        <v>4750</v>
      </c>
      <c r="D10" s="38">
        <f t="shared" ref="D10" si="10">F10*0.5</f>
        <v>6250</v>
      </c>
      <c r="E10" s="39">
        <v>9500</v>
      </c>
      <c r="F10" s="40">
        <f t="shared" ref="F10" si="11">E10+3000</f>
        <v>12500</v>
      </c>
      <c r="G10" s="41">
        <f>E10+500</f>
        <v>10000</v>
      </c>
      <c r="H10" s="38">
        <f t="shared" ref="H10" si="12">G10+3000</f>
        <v>13000</v>
      </c>
      <c r="I10" s="33"/>
      <c r="J10" s="42">
        <f t="shared" ref="J10" si="13">E10*0.8</f>
        <v>7600</v>
      </c>
      <c r="K10" s="43">
        <f t="shared" ref="K10" si="14">F10*0.8</f>
        <v>10000</v>
      </c>
      <c r="L10" s="44">
        <f t="shared" ref="L10" si="15">G10*0.8</f>
        <v>8000</v>
      </c>
      <c r="M10" s="65">
        <f t="shared" ref="M10" si="16">H10*0.8</f>
        <v>10400</v>
      </c>
      <c r="N10" s="6"/>
      <c r="O10" s="45">
        <f t="shared" ref="O10" si="17">E10*0.5</f>
        <v>4750</v>
      </c>
      <c r="P10" s="38">
        <f t="shared" ref="P10" si="18">F10*0.5</f>
        <v>6250</v>
      </c>
      <c r="Q10" s="39">
        <f t="shared" ref="Q10" si="19">G10*0.5</f>
        <v>5000</v>
      </c>
      <c r="R10" s="40">
        <f t="shared" ref="R10" si="20">H10*0.5</f>
        <v>6500</v>
      </c>
      <c r="S10" s="6"/>
      <c r="T10" s="60">
        <f t="shared" ref="T10" si="21">E10*0.5</f>
        <v>4750</v>
      </c>
      <c r="U10" s="65">
        <f t="shared" ref="U10" si="22">F10*0.5</f>
        <v>6250</v>
      </c>
      <c r="V10" s="6"/>
      <c r="W10" s="37">
        <f t="shared" ref="W10" si="23">E10*0.5</f>
        <v>4750</v>
      </c>
      <c r="X10" s="38">
        <f t="shared" ref="X10" si="24">F10*0.5</f>
        <v>6250</v>
      </c>
      <c r="Y10" s="71">
        <f t="shared" ref="Y10" si="25">G10</f>
        <v>10000</v>
      </c>
      <c r="Z10" s="74">
        <f t="shared" ref="Z10" si="26">H10</f>
        <v>13000</v>
      </c>
      <c r="AA10" s="6"/>
      <c r="AB10" s="60">
        <f t="shared" ref="AB10" si="27">G10*0.8</f>
        <v>8000</v>
      </c>
      <c r="AC10" s="65">
        <f t="shared" ref="AC10" si="28">H10*0.8</f>
        <v>10400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23.25">
      <c r="B11" s="9"/>
      <c r="C11" s="11"/>
      <c r="D11" s="11"/>
      <c r="E11" s="11"/>
      <c r="F11" s="11"/>
      <c r="G11" s="11"/>
      <c r="H11" s="11"/>
      <c r="I11" s="16"/>
      <c r="J11" s="11"/>
      <c r="K11" s="11"/>
      <c r="L11" s="11"/>
      <c r="M11" s="11"/>
      <c r="O11" s="7"/>
      <c r="P11" s="7"/>
      <c r="Q11" s="7"/>
      <c r="R11" s="7"/>
      <c r="T11" s="7"/>
      <c r="U11" s="7"/>
      <c r="W11" s="2"/>
      <c r="X11" s="2"/>
      <c r="Y11" s="2"/>
      <c r="Z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>
      <c r="B12" s="9"/>
      <c r="C12" s="9"/>
      <c r="D12" s="9"/>
      <c r="E12" s="9"/>
      <c r="F12" s="9"/>
      <c r="G12" s="9"/>
      <c r="H12" s="9"/>
      <c r="J12" s="9"/>
      <c r="K12" s="9"/>
      <c r="L12" s="9"/>
      <c r="M12" s="9"/>
      <c r="O12" s="2"/>
      <c r="P12" s="2"/>
      <c r="Q12" s="2"/>
      <c r="R12" s="2"/>
      <c r="T12" s="2"/>
      <c r="U12" s="2"/>
      <c r="W12" s="2"/>
      <c r="X12" s="2"/>
      <c r="Y12" s="2"/>
      <c r="Z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>
      <c r="B13" s="9"/>
      <c r="C13" s="9"/>
      <c r="D13" s="9"/>
      <c r="E13" s="9"/>
      <c r="F13" s="9"/>
      <c r="G13" s="9"/>
      <c r="H13" s="9"/>
      <c r="J13" s="9"/>
      <c r="K13" s="9"/>
      <c r="L13" s="9"/>
      <c r="M13" s="9"/>
      <c r="O13" s="2"/>
      <c r="P13" s="2"/>
      <c r="Q13" s="2"/>
      <c r="R13" s="2"/>
      <c r="T13" s="2"/>
      <c r="U13" s="2"/>
      <c r="W13" s="2"/>
      <c r="X13" s="2"/>
      <c r="Y13" s="2"/>
      <c r="Z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>
      <c r="B14" s="9"/>
      <c r="C14" s="9"/>
      <c r="D14" s="9"/>
      <c r="E14" s="9"/>
      <c r="F14" s="9"/>
      <c r="G14" s="9"/>
      <c r="H14" s="9"/>
      <c r="J14" s="9"/>
      <c r="K14" s="9"/>
      <c r="L14" s="9"/>
      <c r="M14" s="9"/>
      <c r="O14" s="2"/>
      <c r="P14" s="2"/>
      <c r="Q14" s="2"/>
      <c r="R14" s="2"/>
      <c r="T14" s="2"/>
      <c r="U14" s="2"/>
      <c r="W14" s="2"/>
      <c r="X14" s="2"/>
      <c r="Y14" s="2"/>
      <c r="Z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>
      <c r="B15" s="9"/>
      <c r="C15" s="9"/>
      <c r="D15" s="9"/>
      <c r="E15" s="9"/>
      <c r="F15" s="9"/>
      <c r="G15" s="9"/>
      <c r="H15" s="9"/>
      <c r="J15" s="9"/>
      <c r="K15" s="9"/>
      <c r="L15" s="9"/>
      <c r="M15" s="9"/>
      <c r="O15" s="2"/>
      <c r="P15" s="2"/>
      <c r="Q15" s="2"/>
      <c r="R15" s="2"/>
      <c r="T15" s="2"/>
      <c r="U15" s="2"/>
      <c r="W15" s="2"/>
      <c r="X15" s="2"/>
      <c r="Y15" s="2"/>
      <c r="Z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23.25">
      <c r="B16" s="11"/>
      <c r="C16" s="11"/>
      <c r="D16" s="11"/>
      <c r="E16" s="11"/>
      <c r="F16" s="11"/>
      <c r="G16" s="11"/>
      <c r="H16" s="11"/>
      <c r="I16" s="16"/>
      <c r="J16" s="11"/>
      <c r="K16" s="11"/>
      <c r="L16" s="11"/>
      <c r="M16" s="11"/>
      <c r="N16" s="6"/>
      <c r="O16" s="7"/>
      <c r="P16" s="7"/>
      <c r="Q16" s="7"/>
      <c r="R16" s="7"/>
      <c r="S16" s="6"/>
      <c r="T16" s="7"/>
      <c r="U16" s="7"/>
      <c r="V16" s="6"/>
      <c r="W16" s="2"/>
      <c r="X16" s="2"/>
      <c r="Y16" s="2"/>
      <c r="Z16" s="2"/>
      <c r="AA16" s="6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2:40" ht="23.25">
      <c r="B17" s="9"/>
      <c r="C17" s="11"/>
      <c r="D17" s="11"/>
      <c r="E17" s="11"/>
      <c r="F17" s="11"/>
      <c r="G17" s="11"/>
      <c r="H17" s="11"/>
      <c r="I17" s="16"/>
      <c r="J17" s="11"/>
      <c r="K17" s="11"/>
      <c r="L17" s="11"/>
      <c r="M17" s="11"/>
      <c r="O17" s="7"/>
      <c r="P17" s="7"/>
      <c r="Q17" s="7"/>
      <c r="R17" s="7"/>
      <c r="T17" s="7"/>
      <c r="U17" s="7"/>
      <c r="W17" s="2"/>
      <c r="X17" s="2"/>
      <c r="Y17" s="2"/>
      <c r="Z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2:40">
      <c r="B18" s="9"/>
      <c r="C18" s="9"/>
      <c r="D18" s="9"/>
      <c r="E18" s="9"/>
      <c r="F18" s="9"/>
      <c r="G18" s="9"/>
      <c r="H18" s="9"/>
      <c r="J18" s="9"/>
      <c r="K18" s="9"/>
      <c r="L18" s="9"/>
      <c r="M18" s="9"/>
      <c r="O18" s="2"/>
      <c r="P18" s="2"/>
      <c r="Q18" s="2"/>
      <c r="R18" s="2"/>
      <c r="T18" s="2"/>
      <c r="U18" s="2"/>
      <c r="W18" s="2"/>
      <c r="X18" s="2"/>
      <c r="Y18" s="2"/>
      <c r="Z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2:40">
      <c r="B19" s="9"/>
      <c r="C19" s="9"/>
      <c r="D19" s="9"/>
      <c r="E19" s="9"/>
      <c r="F19" s="9"/>
      <c r="G19" s="9"/>
      <c r="H19" s="9"/>
      <c r="J19" s="9"/>
      <c r="K19" s="9"/>
      <c r="L19" s="9"/>
      <c r="M19" s="9"/>
      <c r="O19" s="2"/>
      <c r="P19" s="2"/>
      <c r="Q19" s="2"/>
      <c r="R19" s="2"/>
      <c r="T19" s="2"/>
      <c r="U19" s="2"/>
      <c r="W19" s="2"/>
      <c r="X19" s="2"/>
      <c r="Y19" s="2"/>
      <c r="Z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2:40">
      <c r="B20" s="9"/>
      <c r="C20" s="9"/>
      <c r="D20" s="9"/>
      <c r="E20" s="9"/>
      <c r="F20" s="9"/>
      <c r="G20" s="9"/>
      <c r="H20" s="9"/>
      <c r="J20" s="9"/>
      <c r="K20" s="9"/>
      <c r="L20" s="9"/>
      <c r="M20" s="9"/>
      <c r="O20" s="2"/>
      <c r="P20" s="2"/>
      <c r="Q20" s="2"/>
      <c r="R20" s="2"/>
      <c r="T20" s="2"/>
      <c r="U20" s="2"/>
      <c r="W20" s="2"/>
      <c r="X20" s="2"/>
      <c r="Y20" s="2"/>
      <c r="Z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2:40">
      <c r="B21" s="9"/>
      <c r="C21" s="9"/>
      <c r="D21" s="9"/>
      <c r="E21" s="9"/>
      <c r="F21" s="9"/>
      <c r="G21" s="9"/>
      <c r="H21" s="9"/>
      <c r="J21" s="9"/>
      <c r="K21" s="9"/>
      <c r="L21" s="9"/>
      <c r="M21" s="9"/>
      <c r="O21" s="2"/>
      <c r="P21" s="2"/>
      <c r="Q21" s="2"/>
      <c r="R21" s="2"/>
      <c r="T21" s="2"/>
      <c r="U21" s="2"/>
      <c r="W21" s="2"/>
      <c r="X21" s="2"/>
      <c r="Y21" s="2"/>
      <c r="Z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2:40" ht="23.25">
      <c r="B22" s="11"/>
      <c r="C22" s="11"/>
      <c r="D22" s="11"/>
      <c r="E22" s="11"/>
      <c r="F22" s="11"/>
      <c r="G22" s="11"/>
      <c r="H22" s="11"/>
      <c r="I22" s="16"/>
      <c r="J22" s="11"/>
      <c r="K22" s="11"/>
      <c r="L22" s="11"/>
      <c r="M22" s="11"/>
      <c r="N22" s="6"/>
      <c r="O22" s="7"/>
      <c r="P22" s="7"/>
      <c r="Q22" s="7"/>
      <c r="R22" s="7"/>
      <c r="S22" s="6"/>
      <c r="T22" s="7"/>
      <c r="U22" s="7"/>
      <c r="V22" s="6"/>
      <c r="W22" s="2"/>
      <c r="X22" s="2"/>
      <c r="Y22" s="2"/>
      <c r="Z22" s="2"/>
      <c r="AA22" s="6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2:40" ht="23.25">
      <c r="B23" s="9"/>
      <c r="C23" s="11"/>
      <c r="D23" s="11"/>
      <c r="E23" s="11"/>
      <c r="F23" s="11"/>
      <c r="G23" s="11"/>
      <c r="H23" s="11"/>
      <c r="I23" s="16"/>
      <c r="J23" s="11"/>
      <c r="K23" s="11"/>
      <c r="L23" s="11"/>
      <c r="M23" s="11"/>
      <c r="O23" s="7"/>
      <c r="P23" s="7"/>
      <c r="Q23" s="7"/>
      <c r="R23" s="7"/>
      <c r="T23" s="7"/>
      <c r="U23" s="7"/>
      <c r="W23" s="2"/>
      <c r="X23" s="2"/>
      <c r="Y23" s="2"/>
      <c r="Z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2:40">
      <c r="B24" s="9"/>
      <c r="C24" s="9"/>
      <c r="D24" s="9"/>
      <c r="E24" s="9"/>
      <c r="F24" s="9"/>
      <c r="G24" s="9"/>
      <c r="H24" s="9"/>
      <c r="J24" s="9"/>
      <c r="K24" s="9"/>
      <c r="L24" s="9"/>
      <c r="M24" s="9"/>
      <c r="O24" s="2"/>
      <c r="P24" s="2"/>
      <c r="Q24" s="2"/>
      <c r="R24" s="2"/>
      <c r="T24" s="2"/>
      <c r="U24" s="2"/>
      <c r="W24" s="2"/>
      <c r="X24" s="2"/>
      <c r="Y24" s="2"/>
      <c r="Z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2:40">
      <c r="B25" s="9"/>
      <c r="C25" s="9"/>
      <c r="D25" s="9"/>
      <c r="E25" s="9"/>
      <c r="F25" s="9"/>
      <c r="G25" s="9"/>
      <c r="H25" s="9"/>
      <c r="J25" s="9"/>
      <c r="K25" s="9"/>
      <c r="L25" s="9"/>
      <c r="M25" s="9"/>
      <c r="O25" s="2"/>
      <c r="P25" s="2"/>
      <c r="Q25" s="2"/>
      <c r="R25" s="2"/>
      <c r="T25" s="2"/>
      <c r="U25" s="2"/>
      <c r="W25" s="2"/>
      <c r="X25" s="2"/>
      <c r="Y25" s="2"/>
      <c r="Z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2:40">
      <c r="B26" s="9"/>
      <c r="C26" s="9"/>
      <c r="D26" s="9"/>
      <c r="E26" s="9"/>
      <c r="F26" s="9"/>
      <c r="G26" s="9"/>
      <c r="H26" s="9"/>
      <c r="J26" s="9"/>
      <c r="K26" s="9"/>
      <c r="L26" s="9"/>
      <c r="M26" s="9"/>
      <c r="O26" s="2"/>
      <c r="P26" s="2"/>
      <c r="Q26" s="2"/>
      <c r="R26" s="2"/>
      <c r="T26" s="2"/>
      <c r="U26" s="2"/>
      <c r="W26" s="2"/>
      <c r="X26" s="2"/>
      <c r="Y26" s="2"/>
      <c r="Z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2:40">
      <c r="B27" s="9"/>
      <c r="C27" s="9"/>
      <c r="D27" s="9"/>
      <c r="E27" s="9"/>
      <c r="F27" s="9"/>
      <c r="G27" s="9"/>
      <c r="H27" s="9"/>
      <c r="J27" s="9"/>
      <c r="K27" s="9"/>
      <c r="L27" s="9"/>
      <c r="M27" s="9"/>
      <c r="O27" s="2"/>
      <c r="P27" s="2"/>
      <c r="Q27" s="2"/>
      <c r="R27" s="2"/>
      <c r="T27" s="2"/>
      <c r="U27" s="2"/>
      <c r="W27" s="2"/>
      <c r="X27" s="2"/>
      <c r="Y27" s="2"/>
      <c r="Z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2:40" ht="23.25">
      <c r="B28" s="11"/>
      <c r="C28" s="11"/>
      <c r="D28" s="11"/>
      <c r="E28" s="11"/>
      <c r="F28" s="11"/>
      <c r="G28" s="11"/>
      <c r="H28" s="11"/>
      <c r="I28" s="16"/>
      <c r="J28" s="11"/>
      <c r="K28" s="11"/>
      <c r="L28" s="11"/>
      <c r="M28" s="11"/>
      <c r="N28" s="6"/>
      <c r="O28" s="7"/>
      <c r="P28" s="7"/>
      <c r="Q28" s="7"/>
      <c r="R28" s="7"/>
      <c r="S28" s="6"/>
      <c r="T28" s="7"/>
      <c r="U28" s="7"/>
      <c r="V28" s="6"/>
      <c r="W28" s="2"/>
      <c r="X28" s="2"/>
      <c r="Y28" s="2"/>
      <c r="Z28" s="2"/>
      <c r="AA28" s="6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2:40" ht="23.25">
      <c r="B29" s="9"/>
      <c r="C29" s="11"/>
      <c r="D29" s="11"/>
      <c r="E29" s="11"/>
      <c r="F29" s="11"/>
      <c r="G29" s="11"/>
      <c r="H29" s="11"/>
      <c r="I29" s="16"/>
      <c r="J29" s="11"/>
      <c r="K29" s="11"/>
      <c r="L29" s="11"/>
      <c r="M29" s="11"/>
      <c r="O29" s="7"/>
      <c r="P29" s="7"/>
      <c r="Q29" s="7"/>
      <c r="R29" s="7"/>
      <c r="T29" s="7"/>
      <c r="U29" s="7"/>
      <c r="W29" s="2"/>
      <c r="X29" s="2"/>
      <c r="Y29" s="2"/>
      <c r="Z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2:40">
      <c r="B30" s="9"/>
      <c r="C30" s="9"/>
      <c r="D30" s="9"/>
      <c r="E30" s="9"/>
      <c r="F30" s="9"/>
      <c r="G30" s="9"/>
      <c r="H30" s="9"/>
      <c r="J30" s="9"/>
      <c r="K30" s="9"/>
      <c r="L30" s="9"/>
      <c r="M30" s="9"/>
      <c r="O30" s="2"/>
      <c r="P30" s="2"/>
      <c r="Q30" s="2"/>
      <c r="R30" s="2"/>
      <c r="T30" s="2"/>
      <c r="U30" s="2"/>
      <c r="W30" s="2"/>
      <c r="X30" s="2"/>
      <c r="Y30" s="2"/>
      <c r="Z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2:40">
      <c r="B31" s="9"/>
      <c r="C31" s="9"/>
      <c r="D31" s="9"/>
      <c r="E31" s="9"/>
      <c r="F31" s="9"/>
      <c r="G31" s="9"/>
      <c r="H31" s="9"/>
      <c r="J31" s="9"/>
      <c r="K31" s="9"/>
      <c r="L31" s="9"/>
      <c r="M31" s="9"/>
      <c r="O31" s="2"/>
      <c r="P31" s="2"/>
      <c r="Q31" s="2"/>
      <c r="R31" s="2"/>
      <c r="T31" s="2"/>
      <c r="U31" s="2"/>
      <c r="W31" s="2"/>
      <c r="X31" s="2"/>
      <c r="Y31" s="2"/>
      <c r="Z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2:40">
      <c r="B32" s="9"/>
      <c r="C32" s="9"/>
      <c r="D32" s="9"/>
      <c r="E32" s="9"/>
      <c r="F32" s="9"/>
      <c r="G32" s="9"/>
      <c r="H32" s="9"/>
      <c r="J32" s="9"/>
      <c r="K32" s="9"/>
      <c r="L32" s="9"/>
      <c r="M32" s="9"/>
      <c r="O32" s="2"/>
      <c r="P32" s="2"/>
      <c r="Q32" s="2"/>
      <c r="R32" s="2"/>
      <c r="T32" s="2"/>
      <c r="U32" s="2"/>
      <c r="W32" s="2"/>
      <c r="X32" s="2"/>
      <c r="Y32" s="2"/>
      <c r="Z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2:40">
      <c r="B33" s="9"/>
      <c r="C33" s="9"/>
      <c r="D33" s="9"/>
      <c r="E33" s="9"/>
      <c r="F33" s="9"/>
      <c r="G33" s="9"/>
      <c r="H33" s="9"/>
      <c r="J33" s="9"/>
      <c r="K33" s="9"/>
      <c r="L33" s="9"/>
      <c r="M33" s="9"/>
      <c r="O33" s="2"/>
      <c r="P33" s="2"/>
      <c r="Q33" s="2"/>
      <c r="R33" s="2"/>
      <c r="T33" s="2"/>
      <c r="U33" s="2"/>
      <c r="W33" s="2"/>
      <c r="X33" s="2"/>
      <c r="Y33" s="2"/>
      <c r="Z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0" ht="23.25">
      <c r="B34" s="11"/>
      <c r="C34" s="11"/>
      <c r="D34" s="11"/>
      <c r="E34" s="11"/>
      <c r="F34" s="11"/>
      <c r="G34" s="11"/>
      <c r="H34" s="11"/>
      <c r="I34" s="16"/>
      <c r="J34" s="11"/>
      <c r="K34" s="11"/>
      <c r="L34" s="11"/>
      <c r="M34" s="11"/>
      <c r="N34" s="6"/>
      <c r="O34" s="7"/>
      <c r="P34" s="7"/>
      <c r="Q34" s="7"/>
      <c r="R34" s="7"/>
      <c r="S34" s="6"/>
      <c r="T34" s="7"/>
      <c r="U34" s="7"/>
      <c r="V34" s="6"/>
      <c r="W34" s="2"/>
      <c r="X34" s="2"/>
      <c r="Y34" s="2"/>
      <c r="Z34" s="2"/>
      <c r="AA34" s="6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2:40" ht="23.25">
      <c r="B35" s="9"/>
      <c r="C35" s="11"/>
      <c r="D35" s="11"/>
      <c r="E35" s="11"/>
      <c r="F35" s="11"/>
      <c r="G35" s="11"/>
      <c r="H35" s="11"/>
      <c r="I35" s="16"/>
      <c r="J35" s="11"/>
      <c r="K35" s="11"/>
      <c r="L35" s="11"/>
      <c r="M35" s="11"/>
      <c r="O35" s="7"/>
      <c r="P35" s="7"/>
      <c r="Q35" s="7"/>
      <c r="R35" s="7"/>
      <c r="T35" s="7"/>
      <c r="U35" s="7"/>
      <c r="W35" s="2"/>
      <c r="X35" s="2"/>
      <c r="Y35" s="2"/>
      <c r="Z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2:40">
      <c r="B36" s="9"/>
      <c r="C36" s="9"/>
      <c r="D36" s="9"/>
      <c r="E36" s="9"/>
      <c r="F36" s="9"/>
      <c r="G36" s="9"/>
      <c r="H36" s="9"/>
      <c r="J36" s="9"/>
      <c r="K36" s="9"/>
      <c r="L36" s="9"/>
      <c r="M36" s="9"/>
      <c r="O36" s="2"/>
      <c r="P36" s="2"/>
      <c r="Q36" s="2"/>
      <c r="R36" s="2"/>
      <c r="T36" s="2"/>
      <c r="U36" s="2"/>
      <c r="W36" s="2"/>
      <c r="X36" s="2"/>
      <c r="Y36" s="2"/>
      <c r="Z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2:40">
      <c r="B37" s="9"/>
      <c r="C37" s="9"/>
      <c r="D37" s="9"/>
      <c r="E37" s="9"/>
      <c r="F37" s="9"/>
      <c r="G37" s="9"/>
      <c r="H37" s="9"/>
      <c r="J37" s="9"/>
      <c r="K37" s="9"/>
      <c r="L37" s="9"/>
      <c r="M37" s="9"/>
      <c r="O37" s="2"/>
      <c r="P37" s="2"/>
      <c r="Q37" s="2"/>
      <c r="R37" s="2"/>
      <c r="T37" s="2"/>
      <c r="U37" s="2"/>
      <c r="W37" s="2"/>
      <c r="X37" s="2"/>
      <c r="Y37" s="2"/>
      <c r="Z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</sheetData>
  <mergeCells count="31">
    <mergeCell ref="O5:P7"/>
    <mergeCell ref="Q5:R7"/>
    <mergeCell ref="T5:U7"/>
    <mergeCell ref="W5:X7"/>
    <mergeCell ref="Y5:Z7"/>
    <mergeCell ref="AB5:AC7"/>
    <mergeCell ref="Q4:R4"/>
    <mergeCell ref="T4:U4"/>
    <mergeCell ref="W4:X4"/>
    <mergeCell ref="Y4:Z4"/>
    <mergeCell ref="AB4:AC4"/>
    <mergeCell ref="C5:D7"/>
    <mergeCell ref="E5:F7"/>
    <mergeCell ref="G5:H7"/>
    <mergeCell ref="J5:K7"/>
    <mergeCell ref="L5:M7"/>
    <mergeCell ref="C4:D4"/>
    <mergeCell ref="E4:F4"/>
    <mergeCell ref="G4:H4"/>
    <mergeCell ref="J4:K4"/>
    <mergeCell ref="L4:M4"/>
    <mergeCell ref="O4:P4"/>
    <mergeCell ref="C2:M2"/>
    <mergeCell ref="O2:U2"/>
    <mergeCell ref="W2:AC2"/>
    <mergeCell ref="C3:H3"/>
    <mergeCell ref="J3:M3"/>
    <mergeCell ref="O3:R3"/>
    <mergeCell ref="T3:U3"/>
    <mergeCell ref="W3:Z3"/>
    <mergeCell ref="AB3:A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precios</vt:lpstr>
      <vt:lpstr>SUBA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Angel</dc:creator>
  <cp:lastModifiedBy>Mercadeo</cp:lastModifiedBy>
  <dcterms:created xsi:type="dcterms:W3CDTF">2019-04-22T20:51:58Z</dcterms:created>
  <dcterms:modified xsi:type="dcterms:W3CDTF">2019-12-20T15:40:57Z</dcterms:modified>
</cp:coreProperties>
</file>