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15" windowWidth="12615" windowHeight="5070" activeTab="1"/>
  </bookViews>
  <sheets>
    <sheet name="Sheet1" sheetId="1" r:id="rId1"/>
    <sheet name="Teatros" sheetId="2" r:id="rId2"/>
    <sheet name="Administracion" sheetId="3" r:id="rId3"/>
  </sheets>
  <calcPr calcId="145621"/>
</workbook>
</file>

<file path=xl/calcChain.xml><?xml version="1.0" encoding="utf-8"?>
<calcChain xmlns="http://schemas.openxmlformats.org/spreadsheetml/2006/main">
  <c r="O23" i="2" l="1"/>
  <c r="O24" i="2"/>
  <c r="O25" i="2"/>
  <c r="O26" i="2"/>
  <c r="O27" i="2"/>
  <c r="O22" i="2"/>
  <c r="O37" i="2"/>
  <c r="K37" i="2"/>
  <c r="K29" i="2"/>
  <c r="L17" i="2"/>
  <c r="L11" i="2"/>
  <c r="L13" i="2"/>
  <c r="L14" i="2"/>
  <c r="L15" i="2"/>
  <c r="L16" i="2"/>
  <c r="L12" i="2"/>
  <c r="K17" i="2"/>
  <c r="K16" i="2"/>
  <c r="K15" i="2"/>
  <c r="K14" i="2"/>
  <c r="K13" i="2"/>
  <c r="K12" i="2"/>
  <c r="K11" i="2"/>
  <c r="P6" i="2"/>
  <c r="P5" i="2"/>
  <c r="P4" i="2"/>
  <c r="G101" i="2"/>
  <c r="G105" i="2"/>
  <c r="G104" i="2"/>
  <c r="G95" i="2"/>
  <c r="G89" i="2"/>
  <c r="G72" i="2"/>
  <c r="G53" i="2"/>
  <c r="G31" i="2"/>
  <c r="G32" i="2"/>
  <c r="G28" i="2"/>
  <c r="O29" i="2" l="1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" i="3"/>
  <c r="G111" i="2"/>
  <c r="G112" i="2"/>
  <c r="G109" i="2"/>
  <c r="G107" i="2"/>
  <c r="G108" i="2"/>
  <c r="G106" i="2"/>
  <c r="G102" i="2"/>
  <c r="G103" i="2"/>
  <c r="G100" i="2"/>
  <c r="G96" i="2"/>
  <c r="G97" i="2"/>
  <c r="G98" i="2"/>
  <c r="G99" i="2"/>
  <c r="G91" i="2"/>
  <c r="G92" i="2"/>
  <c r="G93" i="2"/>
  <c r="G94" i="2"/>
  <c r="G90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75" i="2"/>
  <c r="G73" i="2"/>
  <c r="G74" i="2"/>
  <c r="G70" i="2"/>
  <c r="G71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52" i="2"/>
  <c r="G42" i="2"/>
  <c r="G43" i="2"/>
  <c r="G44" i="2"/>
  <c r="G45" i="2"/>
  <c r="G46" i="2"/>
  <c r="G47" i="2"/>
  <c r="G48" i="2"/>
  <c r="G49" i="2"/>
  <c r="G50" i="2"/>
  <c r="G51" i="2"/>
  <c r="G33" i="2"/>
  <c r="G34" i="2"/>
  <c r="G35" i="2"/>
  <c r="G36" i="2"/>
  <c r="G37" i="2"/>
  <c r="G38" i="2"/>
  <c r="G39" i="2"/>
  <c r="G40" i="2"/>
  <c r="G41" i="2"/>
  <c r="G29" i="2"/>
  <c r="G30" i="2"/>
  <c r="G19" i="2"/>
  <c r="G20" i="2"/>
  <c r="G21" i="2"/>
  <c r="G22" i="2"/>
  <c r="G23" i="2"/>
  <c r="G24" i="2"/>
  <c r="G25" i="2"/>
  <c r="G26" i="2"/>
  <c r="G27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10" i="2"/>
  <c r="G66" i="1" l="1"/>
  <c r="G47" i="1"/>
  <c r="G12" i="1"/>
  <c r="G9" i="1"/>
  <c r="G15" i="1"/>
  <c r="G46" i="1"/>
  <c r="G85" i="1"/>
  <c r="G37" i="1"/>
  <c r="G64" i="1"/>
  <c r="G27" i="1"/>
  <c r="G31" i="1"/>
  <c r="G38" i="1"/>
</calcChain>
</file>

<file path=xl/sharedStrings.xml><?xml version="1.0" encoding="utf-8"?>
<sst xmlns="http://schemas.openxmlformats.org/spreadsheetml/2006/main" count="1093" uniqueCount="341">
  <si>
    <t>Número de personal</t>
  </si>
  <si>
    <t>Nombre</t>
  </si>
  <si>
    <t>Descripción</t>
  </si>
  <si>
    <t>Desde fecha</t>
  </si>
  <si>
    <t>45499058</t>
  </si>
  <si>
    <t>NOHEMI DEL CARMEN ZUÑIGA</t>
  </si>
  <si>
    <t>Oficios Varios</t>
  </si>
  <si>
    <t>Auxiliar Contable</t>
  </si>
  <si>
    <t>Auxiliar Sistemas</t>
  </si>
  <si>
    <t>1073326867</t>
  </si>
  <si>
    <t>KELLY RAMIREZ MARTINEZ</t>
  </si>
  <si>
    <t>Asistente Exhibición</t>
  </si>
  <si>
    <t>1004005004</t>
  </si>
  <si>
    <t>OSCAR ANDRES RODRIGUEZ TABORDA</t>
  </si>
  <si>
    <t>Asistente RRHH</t>
  </si>
  <si>
    <t>1016064080</t>
  </si>
  <si>
    <t>CAMILO ANDRES GARZON</t>
  </si>
  <si>
    <t>Supervisor</t>
  </si>
  <si>
    <t>1033703074</t>
  </si>
  <si>
    <t>CAMILO ANDRES CRUZ GRANADOS</t>
  </si>
  <si>
    <t>1049798036</t>
  </si>
  <si>
    <t>LEIDY JOHANA MARTINEZ LEIVA</t>
  </si>
  <si>
    <t>127808</t>
  </si>
  <si>
    <t>RAFAEL ALFONSO GAVIRIA BARRIENTOS</t>
  </si>
  <si>
    <t>Representante Legal</t>
  </si>
  <si>
    <t>17149013</t>
  </si>
  <si>
    <t>JORGE ENRIQUE GUTIERREZ GIL</t>
  </si>
  <si>
    <t>Gerente General</t>
  </si>
  <si>
    <t>19267163</t>
  </si>
  <si>
    <t>GUILLERMO RICARDO ESCOBAR</t>
  </si>
  <si>
    <t>Mensajero</t>
  </si>
  <si>
    <t>1032409702</t>
  </si>
  <si>
    <t>JOHHY ALEJANDRO ACOSTA CORTEZ</t>
  </si>
  <si>
    <t>23492114</t>
  </si>
  <si>
    <t>YANETH CECILIA MEDINA ZAMBRA</t>
  </si>
  <si>
    <t>Contadora</t>
  </si>
  <si>
    <t>39703031</t>
  </si>
  <si>
    <t>ELIZABETH RAMIREZ JIMENEZ</t>
  </si>
  <si>
    <t>Recepciónista</t>
  </si>
  <si>
    <t>45583863</t>
  </si>
  <si>
    <t>GLENIS ESTHER BARRIOS PEÑA</t>
  </si>
  <si>
    <t>Oficios Generales</t>
  </si>
  <si>
    <t>51987217</t>
  </si>
  <si>
    <t>GLADYS ESCOBAR BETANCUORT</t>
  </si>
  <si>
    <t>Director  RRHH</t>
  </si>
  <si>
    <t>52119979</t>
  </si>
  <si>
    <t>SANDRA MILENA GOMEZ MILLAN</t>
  </si>
  <si>
    <t>Tesorera</t>
  </si>
  <si>
    <t>52253188</t>
  </si>
  <si>
    <t>ADRIANA PEDRAZA KATICH</t>
  </si>
  <si>
    <t>Gerente General Y Administrativo</t>
  </si>
  <si>
    <t>52705068</t>
  </si>
  <si>
    <t>ALINA JANNETH ROZO</t>
  </si>
  <si>
    <t>Asistente De Distribución</t>
  </si>
  <si>
    <t>53053202</t>
  </si>
  <si>
    <t>JOHANNA CAMACHO CRUZ</t>
  </si>
  <si>
    <t>Ingeniero De Sistemas</t>
  </si>
  <si>
    <t>53135917</t>
  </si>
  <si>
    <t>JEIMMY NATALY RODRIGUEZ</t>
  </si>
  <si>
    <t>coordinadora de compras</t>
  </si>
  <si>
    <t>79367217</t>
  </si>
  <si>
    <t>SERGIO SALDARRIADA MENDOZA</t>
  </si>
  <si>
    <t>Director Programación</t>
  </si>
  <si>
    <t>79470113</t>
  </si>
  <si>
    <t>OSCAR MAURICIO GARCIA CHINCHILLA</t>
  </si>
  <si>
    <t>Director Compras Confitería</t>
  </si>
  <si>
    <t>80773015</t>
  </si>
  <si>
    <t>JULIO ALBERTO DIAZ PATIÑO</t>
  </si>
  <si>
    <t>Director Sistemas</t>
  </si>
  <si>
    <t>Asistente Administrador</t>
  </si>
  <si>
    <t>1012329384</t>
  </si>
  <si>
    <t>DEISSY MARCELA BOTERO BALLESTEROS</t>
  </si>
  <si>
    <t>21017672</t>
  </si>
  <si>
    <t>MARIA DORIS CAPERA CHICO</t>
  </si>
  <si>
    <t>39793561</t>
  </si>
  <si>
    <t>LINA PATRICIA CAVANZO PEÑA</t>
  </si>
  <si>
    <t>51897340</t>
  </si>
  <si>
    <t>LUZ STELLA PARDO ALBA</t>
  </si>
  <si>
    <t>Administrador</t>
  </si>
  <si>
    <t>80047282</t>
  </si>
  <si>
    <t>EDUARDO BUITRAGO EDUARDO</t>
  </si>
  <si>
    <t>52818064</t>
  </si>
  <si>
    <t>YOHANA CANTOR MEJIA</t>
  </si>
  <si>
    <t>1015434519</t>
  </si>
  <si>
    <t>KATHERINE CORREA GOMEZ</t>
  </si>
  <si>
    <t>41632739</t>
  </si>
  <si>
    <t>LUPE ESPELETA POSADA</t>
  </si>
  <si>
    <t>28429176</t>
  </si>
  <si>
    <t>YADIMAR LOPEZ AYALA</t>
  </si>
  <si>
    <t>80799231</t>
  </si>
  <si>
    <t>LUIS ERNESTO NAVARRO ARAGON</t>
  </si>
  <si>
    <t>1051336433</t>
  </si>
  <si>
    <t>JOSE STEVEN OTAVO MORALES</t>
  </si>
  <si>
    <t>52535265</t>
  </si>
  <si>
    <t>JOHANA ALEXANDRA PEREZ</t>
  </si>
  <si>
    <t>28228890</t>
  </si>
  <si>
    <t>ESPERANZA QUINTERO</t>
  </si>
  <si>
    <t>51591507</t>
  </si>
  <si>
    <t>MARIA HELENA BENABIDES GARCIA</t>
  </si>
  <si>
    <t>32812086</t>
  </si>
  <si>
    <t>GLADYS MARINA FURNIELES NEGRETE</t>
  </si>
  <si>
    <t>1073975588</t>
  </si>
  <si>
    <t>DUNOY JOSE JIMENEZ ARRIETA</t>
  </si>
  <si>
    <t>1032379611</t>
  </si>
  <si>
    <t>MARTHA LUCRECIA PEREZ</t>
  </si>
  <si>
    <t>1053335528</t>
  </si>
  <si>
    <t>YULY ESPERANZA RODRIGUEZ</t>
  </si>
  <si>
    <t>52431569</t>
  </si>
  <si>
    <t>ANDREA VARGAS</t>
  </si>
  <si>
    <t>39653436</t>
  </si>
  <si>
    <t>DORIS PATRICIA ARGUELLO</t>
  </si>
  <si>
    <t>51753294</t>
  </si>
  <si>
    <t>LETICIA DIAZ ROJAS</t>
  </si>
  <si>
    <t>51856908</t>
  </si>
  <si>
    <t>YANETH ESCALANTE</t>
  </si>
  <si>
    <t>41497674</t>
  </si>
  <si>
    <t>MARIA HELENA FERNANDEZ</t>
  </si>
  <si>
    <t>24175325</t>
  </si>
  <si>
    <t>GLADYS LOPEZ</t>
  </si>
  <si>
    <t>52852663</t>
  </si>
  <si>
    <t>LINA MARLEN NARANJO</t>
  </si>
  <si>
    <t>Auditoría</t>
  </si>
  <si>
    <t>52133623</t>
  </si>
  <si>
    <t>AURA MARIA RAMOS</t>
  </si>
  <si>
    <t>52585142</t>
  </si>
  <si>
    <t>DORIS YANETH PEREZ</t>
  </si>
  <si>
    <t>52390821</t>
  </si>
  <si>
    <t>AMANDA YASMIR QUINTERO</t>
  </si>
  <si>
    <t>1019042719</t>
  </si>
  <si>
    <t>JOSEPH QUINTIAQUEZ</t>
  </si>
  <si>
    <t>80471634</t>
  </si>
  <si>
    <t>JOSE GIOVANNY RIVEROS VILLESCAS</t>
  </si>
  <si>
    <t>51935771</t>
  </si>
  <si>
    <t>SANDRA LUCIA ARDILA ACOSTA</t>
  </si>
  <si>
    <t>79256859</t>
  </si>
  <si>
    <t>FREDY CRUZ LAGUNA</t>
  </si>
  <si>
    <t>1061701012</t>
  </si>
  <si>
    <t>DIANA MARCELA COQUE</t>
  </si>
  <si>
    <t>1014224247</t>
  </si>
  <si>
    <t>DEISY MARTINEZ</t>
  </si>
  <si>
    <t>55181049</t>
  </si>
  <si>
    <t>OLGA JANETH RENGIFO</t>
  </si>
  <si>
    <t>93409754</t>
  </si>
  <si>
    <t>ANDRES GONZALO ROCHA VERGARA</t>
  </si>
  <si>
    <t>1066573312</t>
  </si>
  <si>
    <t>CINDY ALDANA</t>
  </si>
  <si>
    <t>1099210561</t>
  </si>
  <si>
    <t>YENI CALVO</t>
  </si>
  <si>
    <t>1014269491</t>
  </si>
  <si>
    <t>JHOEL ANDREY GARCIA</t>
  </si>
  <si>
    <t>1019094595</t>
  </si>
  <si>
    <t>FRANKLIN MARIN BERNAL</t>
  </si>
  <si>
    <t>52095925</t>
  </si>
  <si>
    <t>LUZ NELLY TIBACUY GUERRERO</t>
  </si>
  <si>
    <t>35500870</t>
  </si>
  <si>
    <t>LUZ CONSUELO MARTINEZ</t>
  </si>
  <si>
    <t>79054593</t>
  </si>
  <si>
    <t>JORGE MONTENEGRO NIETO</t>
  </si>
  <si>
    <t>52587190</t>
  </si>
  <si>
    <t>MERY MORENO</t>
  </si>
  <si>
    <t>80169485</t>
  </si>
  <si>
    <t>JERSON PIÑEROS</t>
  </si>
  <si>
    <t>45492122</t>
  </si>
  <si>
    <t>NERYS BLANQUICETT LUGO</t>
  </si>
  <si>
    <t>45759444</t>
  </si>
  <si>
    <t>HEIDI MARGOT CAMARGO GARCIA</t>
  </si>
  <si>
    <t>45553710</t>
  </si>
  <si>
    <t>TATIANA KARINA GUTIERREZ RODRIGUEZ</t>
  </si>
  <si>
    <t>45767114</t>
  </si>
  <si>
    <t>MARILUZ HERRERA CHARRY</t>
  </si>
  <si>
    <t>1069472769</t>
  </si>
  <si>
    <t>ANA JARAMILLO</t>
  </si>
  <si>
    <t>30882304</t>
  </si>
  <si>
    <t>MARIA CONCEPCION LAMBERTINO PEREZ</t>
  </si>
  <si>
    <t>45545021</t>
  </si>
  <si>
    <t>MARIA MARTINEZ GAZABON</t>
  </si>
  <si>
    <t>22790851</t>
  </si>
  <si>
    <t>ERIKA PATRICIA MELENDEZ</t>
  </si>
  <si>
    <t>23075423</t>
  </si>
  <si>
    <t>MONICA FAVIOLA MONTENEGRO</t>
  </si>
  <si>
    <t>73571535</t>
  </si>
  <si>
    <t>JUAN CARLOS PINEDA</t>
  </si>
  <si>
    <t>56085424</t>
  </si>
  <si>
    <t>ORNELIA SUSANA PINTO VEGA</t>
  </si>
  <si>
    <t>1143395213</t>
  </si>
  <si>
    <t>DILLAN QUINTANA</t>
  </si>
  <si>
    <t>1047410603</t>
  </si>
  <si>
    <t>DIANA MILENA RODRIGUEZ IGLECIAS</t>
  </si>
  <si>
    <t>1052954857</t>
  </si>
  <si>
    <t>CRISTIAN CONTRERAS DURAN</t>
  </si>
  <si>
    <t>80746517</t>
  </si>
  <si>
    <t>DANIEL GUZMAN</t>
  </si>
  <si>
    <t>80911682</t>
  </si>
  <si>
    <t>CARLOS ALBERTO HOYOS PEREZ</t>
  </si>
  <si>
    <t>79492697</t>
  </si>
  <si>
    <t>NELSON PEREZ</t>
  </si>
  <si>
    <t>79350646</t>
  </si>
  <si>
    <t>JEFERSON ALBERTO PINZON</t>
  </si>
  <si>
    <t>6008278</t>
  </si>
  <si>
    <t>JOSE QUIROGA</t>
  </si>
  <si>
    <t>79149358</t>
  </si>
  <si>
    <t>HECTOR TORRES ARBELAEZ</t>
  </si>
  <si>
    <t>40217509</t>
  </si>
  <si>
    <t>SHIRLEY GIAMMINA CALDERON REY</t>
  </si>
  <si>
    <t>86078079</t>
  </si>
  <si>
    <t>NELSON GOMEZ</t>
  </si>
  <si>
    <t>1121889885</t>
  </si>
  <si>
    <t>CARLOS ANTONIO HERNANDEZ BARRETO</t>
  </si>
  <si>
    <t>40378566</t>
  </si>
  <si>
    <t>PATRICIA JARA</t>
  </si>
  <si>
    <t>1006768572</t>
  </si>
  <si>
    <t>YESENIA MARTINEZ</t>
  </si>
  <si>
    <t>8036796</t>
  </si>
  <si>
    <t>HUMBERTO NARVAEZ</t>
  </si>
  <si>
    <t>1090392221</t>
  </si>
  <si>
    <t>MARIBEL TORRES</t>
  </si>
  <si>
    <t>8803349</t>
  </si>
  <si>
    <t>KEVIN ENRIQUE CAMPO</t>
  </si>
  <si>
    <t>51948072</t>
  </si>
  <si>
    <t>STELLA AIDE CORREDOR PRIETO</t>
  </si>
  <si>
    <t>1070594355</t>
  </si>
  <si>
    <t>JORGE ELICER CORTES</t>
  </si>
  <si>
    <t>40271181</t>
  </si>
  <si>
    <t>LUZ NEYRA RAMIREZ CHINCHILLA</t>
  </si>
  <si>
    <t>79327074</t>
  </si>
  <si>
    <t>CARLOS DARIO REYES</t>
  </si>
  <si>
    <t>1053334070</t>
  </si>
  <si>
    <t>EDITH YANIRA SUAREZ PEÑA</t>
  </si>
  <si>
    <t>1016065237</t>
  </si>
  <si>
    <t>LUIS FERNANDO TORRES CAÑON</t>
  </si>
  <si>
    <t>50912206</t>
  </si>
  <si>
    <t>JAIDIS BEATRIZ ALVAREZ ESPITIA</t>
  </si>
  <si>
    <t>1015399418</t>
  </si>
  <si>
    <t>EDWIN BARRETO</t>
  </si>
  <si>
    <t>1010176224</t>
  </si>
  <si>
    <t>MILLER CANON CASTILLO</t>
  </si>
  <si>
    <t>413247</t>
  </si>
  <si>
    <t>JUAN NEPOMUCENO DIAZ</t>
  </si>
  <si>
    <t>80029216</t>
  </si>
  <si>
    <t>OSCAR INFANTE CARRANZA</t>
  </si>
  <si>
    <t>Operador Imax</t>
  </si>
  <si>
    <t>52741234</t>
  </si>
  <si>
    <t>BIBIANA MARINO</t>
  </si>
  <si>
    <t>80726239</t>
  </si>
  <si>
    <t>GUILLERMO MORENO</t>
  </si>
  <si>
    <t>75079414</t>
  </si>
  <si>
    <t>VICTOR HUGO VALENCIA  BURITICA</t>
  </si>
  <si>
    <t>57446180</t>
  </si>
  <si>
    <t>DANIS ZAMBRANO</t>
  </si>
  <si>
    <t>1096223534</t>
  </si>
  <si>
    <t>AINE LICED AVILA</t>
  </si>
  <si>
    <t>1098681108</t>
  </si>
  <si>
    <t>ESAU BADILLO</t>
  </si>
  <si>
    <t>19603469</t>
  </si>
  <si>
    <t>RENE BERMUDEZ MARTINEZ</t>
  </si>
  <si>
    <t>37578040</t>
  </si>
  <si>
    <t>ANA ISABEL GARCIA</t>
  </si>
  <si>
    <t>1099546398</t>
  </si>
  <si>
    <t>YESID LOPEZ RINCON</t>
  </si>
  <si>
    <t>1096210086</t>
  </si>
  <si>
    <t>PATRICIA MONTOYA</t>
  </si>
  <si>
    <t>28488303</t>
  </si>
  <si>
    <t>ESTHER MORENO QUINONES</t>
  </si>
  <si>
    <t>1096196675</t>
  </si>
  <si>
    <t>SANDRA MARCELA PACHECO TOVAR</t>
  </si>
  <si>
    <t>32563037</t>
  </si>
  <si>
    <t>IRMA LUCIA CHAVARRIAGA GUZMAN</t>
  </si>
  <si>
    <t>1065562190</t>
  </si>
  <si>
    <t>ANGELICA MARIA MEZA DOMINGUEZ</t>
  </si>
  <si>
    <t>14651216</t>
  </si>
  <si>
    <t>ALEXANDER SANTOS</t>
  </si>
  <si>
    <t>80413825</t>
  </si>
  <si>
    <t>SERGIO LUIS PEDRAZA KATICH</t>
  </si>
  <si>
    <t>Gerente de Proyectos</t>
  </si>
  <si>
    <t>mayo</t>
  </si>
  <si>
    <t>mes</t>
  </si>
  <si>
    <t>año ingres</t>
  </si>
  <si>
    <t>tiempo laboado</t>
  </si>
  <si>
    <t>noviembre</t>
  </si>
  <si>
    <t>junio</t>
  </si>
  <si>
    <t>agosto</t>
  </si>
  <si>
    <t>febrero</t>
  </si>
  <si>
    <t>abril</t>
  </si>
  <si>
    <t>marzo</t>
  </si>
  <si>
    <t>enero</t>
  </si>
  <si>
    <t>diciembre</t>
  </si>
  <si>
    <t>julio</t>
  </si>
  <si>
    <t>septiembre</t>
  </si>
  <si>
    <t>octubre</t>
  </si>
  <si>
    <t>tiempo laborado</t>
  </si>
  <si>
    <t>79049527</t>
  </si>
  <si>
    <t>NORBERTO GARAY GOMEZ</t>
  </si>
  <si>
    <t>51644124</t>
  </si>
  <si>
    <t>EVANGELINA RODRIGUEZ</t>
  </si>
  <si>
    <t>51582546</t>
  </si>
  <si>
    <t>ROSA ELENA LOPEZ CABIATIVA</t>
  </si>
  <si>
    <t>39795574</t>
  </si>
  <si>
    <t>NUR ESTHER PATERNINA MARTINEZ</t>
  </si>
  <si>
    <t>52621383</t>
  </si>
  <si>
    <t>ILBIA LEON</t>
  </si>
  <si>
    <t>1030591853</t>
  </si>
  <si>
    <t>ANDRES PERILLA</t>
  </si>
  <si>
    <t>72253009</t>
  </si>
  <si>
    <t>IVAN CAMARGO PALMERA</t>
  </si>
  <si>
    <t>1077844293</t>
  </si>
  <si>
    <t>YEYMAR CORDOBA BLAZQUEZ</t>
  </si>
  <si>
    <t>80859469</t>
  </si>
  <si>
    <t>JEISSON AREVALO VARGAS</t>
  </si>
  <si>
    <t>52715799</t>
  </si>
  <si>
    <t>JENNY PATRICIA RUBIANO</t>
  </si>
  <si>
    <t>Comercial</t>
  </si>
  <si>
    <t>ADM</t>
  </si>
  <si>
    <t>OPE</t>
  </si>
  <si>
    <t>5 - 9 AÑOS</t>
  </si>
  <si>
    <t>10 -14 AÑOS</t>
  </si>
  <si>
    <t>15 -19 AÑOS</t>
  </si>
  <si>
    <t>20 - 24 AÑOS</t>
  </si>
  <si>
    <t>25 - 29 AÑOS</t>
  </si>
  <si>
    <t>30 - 35 AÑOS</t>
  </si>
  <si>
    <t>ESCALAS</t>
  </si>
  <si>
    <t>TOTAL</t>
  </si>
  <si>
    <t>PINES</t>
  </si>
  <si>
    <t>X AÑO</t>
  </si>
  <si>
    <t>5 AÑOS</t>
  </si>
  <si>
    <t>10 AÑOS</t>
  </si>
  <si>
    <t>15 AÑOS</t>
  </si>
  <si>
    <t>20 AÑOS</t>
  </si>
  <si>
    <t>25 AÑOS</t>
  </si>
  <si>
    <t>30 AÑOS</t>
  </si>
  <si>
    <t>#</t>
  </si>
  <si>
    <t>PINES REF</t>
  </si>
  <si>
    <t xml:space="preserve">UN SOLO COLOR </t>
  </si>
  <si>
    <t>cine</t>
  </si>
  <si>
    <t xml:space="preserve">A COLOR </t>
  </si>
  <si>
    <t>PLACAS</t>
  </si>
  <si>
    <t>1 REF</t>
  </si>
  <si>
    <t>GAFETES</t>
  </si>
  <si>
    <t>2 REF</t>
  </si>
  <si>
    <t>REAL</t>
  </si>
  <si>
    <t>1 REF MARCADOS CON EL NOMBRE</t>
  </si>
  <si>
    <t>2 REF GENÉRICO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</si>
</sst>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49" fontId="0" fillId="3" borderId="1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14" fontId="0" fillId="3" borderId="2" xfId="0" applyNumberFormat="1" applyFont="1" applyFill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  <xf numFmtId="3" fontId="0" fillId="0" borderId="0" xfId="0" applyNumberFormat="1" applyAlignment="1">
      <alignment horizontal="left"/>
    </xf>
    <xf numFmtId="3" fontId="0" fillId="3" borderId="2" xfId="0" applyNumberFormat="1" applyFont="1" applyFill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1" fontId="0" fillId="0" borderId="0" xfId="0" applyNumberFormat="1" applyAlignment="1">
      <alignment horizontal="left"/>
    </xf>
    <xf numFmtId="1" fontId="0" fillId="3" borderId="2" xfId="0" applyNumberFormat="1" applyFont="1" applyFill="1" applyBorder="1" applyAlignment="1">
      <alignment horizontal="left"/>
    </xf>
    <xf numFmtId="1" fontId="0" fillId="0" borderId="2" xfId="0" applyNumberFormat="1" applyFont="1" applyBorder="1" applyAlignment="1">
      <alignment horizontal="left"/>
    </xf>
    <xf numFmtId="3" fontId="0" fillId="0" borderId="0" xfId="0" applyNumberFormat="1"/>
    <xf numFmtId="3" fontId="1" fillId="2" borderId="2" xfId="0" applyNumberFormat="1" applyFont="1" applyFill="1" applyBorder="1"/>
    <xf numFmtId="3" fontId="1" fillId="2" borderId="3" xfId="0" applyNumberFormat="1" applyFont="1" applyFill="1" applyBorder="1"/>
    <xf numFmtId="1" fontId="0" fillId="3" borderId="3" xfId="0" applyNumberFormat="1" applyFont="1" applyFill="1" applyBorder="1" applyAlignment="1">
      <alignment horizontal="left"/>
    </xf>
    <xf numFmtId="14" fontId="0" fillId="3" borderId="0" xfId="0" applyNumberFormat="1" applyFont="1" applyFill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3" fillId="8" borderId="4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4" borderId="4" xfId="0" applyFont="1" applyFill="1" applyBorder="1"/>
    <xf numFmtId="0" fontId="3" fillId="5" borderId="4" xfId="0" applyFont="1" applyFill="1" applyBorder="1"/>
    <xf numFmtId="0" fontId="0" fillId="0" borderId="4" xfId="0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0" fontId="0" fillId="7" borderId="0" xfId="0" applyFill="1"/>
    <xf numFmtId="0" fontId="0" fillId="7" borderId="4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/>
    </xf>
    <xf numFmtId="0" fontId="2" fillId="7" borderId="0" xfId="0" applyFont="1" applyFill="1" applyAlignment="1">
      <alignment horizontal="center"/>
    </xf>
  </cellXfs>
  <cellStyles count="1">
    <cellStyle name="Normal" xfId="0" builtinId="0"/>
  </cellStyles>
  <dxfs count="4">
    <dxf>
      <numFmt numFmtId="164" formatCode="dd/mm/yyyy"/>
      <alignment horizontal="left" vertical="bottom" textRotation="0" wrapText="0" indent="0" justifyLastLine="0" shrinkToFit="0" readingOrder="0"/>
    </dxf>
    <dxf>
      <numFmt numFmtId="164" formatCode="dd/mm/yyyy"/>
      <alignment horizontal="left" vertical="bottom" textRotation="0" wrapText="0" indent="0" justifyLastLine="0" shrinkToFit="0" readingOrder="0"/>
    </dxf>
    <dxf>
      <numFmt numFmtId="164" formatCode="dd/mm/yyyy"/>
      <alignment horizontal="left" vertical="bottom" textRotation="0" wrapText="0" indent="0" justifyLastLine="0" shrinkToFit="0" readingOrder="0"/>
    </dxf>
    <dxf>
      <numFmt numFmtId="164" formatCode="dd/mm/yyyy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" displayName="Table" ref="A1:G123" totalsRowShown="0">
  <autoFilter ref="A1:G123"/>
  <tableColumns count="7">
    <tableColumn id="3" name="Número de personal"/>
    <tableColumn id="4" name="Nombre"/>
    <tableColumn id="5" name="Descripción"/>
    <tableColumn id="6" name="Desde fecha"/>
    <tableColumn id="7" name="mes"/>
    <tableColumn id="13" name="año ingres" dataDxfId="3"/>
    <tableColumn id="14" name="tiempo laboado" dataDxfId="2">
      <calculatedColumnFormula>2020-1991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3" displayName="Table3" ref="A1:G112" totalsRowShown="0">
  <autoFilter ref="A1:G112"/>
  <sortState ref="A2:G112">
    <sortCondition descending="1" ref="G1:G111"/>
  </sortState>
  <tableColumns count="7">
    <tableColumn id="3" name="Número de personal"/>
    <tableColumn id="4" name="Nombre"/>
    <tableColumn id="5" name="Descripción"/>
    <tableColumn id="6" name="Desde fecha"/>
    <tableColumn id="7" name="mes"/>
    <tableColumn id="13" name="año ingres" dataDxfId="1"/>
    <tableColumn id="14" name="tiempo laborado" dataDxfId="0">
      <calculatedColumnFormula>Table3[[#This Row],[año ingres]]-2020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workbookViewId="0">
      <selection sqref="A1:G123"/>
    </sheetView>
  </sheetViews>
  <sheetFormatPr baseColWidth="10" defaultRowHeight="15" x14ac:dyDescent="0.25"/>
  <cols>
    <col min="1" max="1" width="22" style="1"/>
    <col min="2" max="2" width="41" style="1"/>
    <col min="3" max="3" width="36" style="1"/>
    <col min="4" max="5" width="15" style="2"/>
    <col min="6" max="7" width="11.42578125" style="2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275</v>
      </c>
      <c r="F1" s="17" t="s">
        <v>276</v>
      </c>
      <c r="G1" s="17" t="s">
        <v>277</v>
      </c>
    </row>
    <row r="2" spans="1:7" x14ac:dyDescent="0.25">
      <c r="A2" s="1" t="s">
        <v>4</v>
      </c>
      <c r="B2" s="1" t="s">
        <v>5</v>
      </c>
      <c r="C2" s="1" t="s">
        <v>6</v>
      </c>
      <c r="D2" s="2">
        <v>42256</v>
      </c>
      <c r="E2" s="11" t="s">
        <v>287</v>
      </c>
      <c r="F2" s="11">
        <v>2015</v>
      </c>
      <c r="G2" s="11">
        <v>5</v>
      </c>
    </row>
    <row r="3" spans="1:7" x14ac:dyDescent="0.25">
      <c r="A3" s="1" t="s">
        <v>9</v>
      </c>
      <c r="B3" s="1" t="s">
        <v>10</v>
      </c>
      <c r="C3" s="1" t="s">
        <v>11</v>
      </c>
      <c r="D3" s="2">
        <v>42042</v>
      </c>
      <c r="E3" s="11" t="s">
        <v>281</v>
      </c>
      <c r="F3" s="11">
        <v>2015</v>
      </c>
      <c r="G3" s="11">
        <v>5</v>
      </c>
    </row>
    <row r="4" spans="1:7" x14ac:dyDescent="0.25">
      <c r="A4" s="1" t="s">
        <v>12</v>
      </c>
      <c r="B4" s="1" t="s">
        <v>13</v>
      </c>
      <c r="C4" s="1" t="s">
        <v>7</v>
      </c>
      <c r="D4" s="2">
        <v>40057</v>
      </c>
      <c r="E4" s="14" t="s">
        <v>287</v>
      </c>
      <c r="F4" s="14">
        <v>2009</v>
      </c>
      <c r="G4" s="14">
        <v>11</v>
      </c>
    </row>
    <row r="5" spans="1:7" x14ac:dyDescent="0.25">
      <c r="A5" s="1" t="s">
        <v>15</v>
      </c>
      <c r="B5" s="1" t="s">
        <v>16</v>
      </c>
      <c r="C5" s="1" t="s">
        <v>14</v>
      </c>
      <c r="D5" s="2">
        <v>41759</v>
      </c>
      <c r="E5" s="11" t="s">
        <v>282</v>
      </c>
      <c r="F5" s="11">
        <v>2014</v>
      </c>
      <c r="G5" s="11">
        <v>6</v>
      </c>
    </row>
    <row r="6" spans="1:7" x14ac:dyDescent="0.25">
      <c r="A6" s="1" t="s">
        <v>18</v>
      </c>
      <c r="B6" s="1" t="s">
        <v>19</v>
      </c>
      <c r="C6" s="1" t="s">
        <v>8</v>
      </c>
      <c r="D6" s="2">
        <v>39668</v>
      </c>
      <c r="E6" s="2" t="s">
        <v>280</v>
      </c>
      <c r="F6" s="11">
        <v>2008</v>
      </c>
      <c r="G6" s="11">
        <v>12</v>
      </c>
    </row>
    <row r="7" spans="1:7" x14ac:dyDescent="0.25">
      <c r="A7" s="1" t="s">
        <v>20</v>
      </c>
      <c r="B7" s="1" t="s">
        <v>21</v>
      </c>
      <c r="C7" s="1" t="s">
        <v>7</v>
      </c>
      <c r="D7" s="2">
        <v>41791</v>
      </c>
      <c r="E7" s="11" t="s">
        <v>279</v>
      </c>
      <c r="F7" s="11">
        <v>2014</v>
      </c>
      <c r="G7" s="11">
        <v>6</v>
      </c>
    </row>
    <row r="8" spans="1:7" x14ac:dyDescent="0.25">
      <c r="A8" s="1" t="s">
        <v>22</v>
      </c>
      <c r="B8" s="1" t="s">
        <v>23</v>
      </c>
      <c r="C8" s="1" t="s">
        <v>24</v>
      </c>
      <c r="D8" s="2">
        <v>40544</v>
      </c>
      <c r="E8" s="11" t="s">
        <v>284</v>
      </c>
      <c r="F8" s="11">
        <v>2011</v>
      </c>
      <c r="G8" s="11">
        <v>9</v>
      </c>
    </row>
    <row r="9" spans="1:7" x14ac:dyDescent="0.25">
      <c r="A9" s="1" t="s">
        <v>25</v>
      </c>
      <c r="B9" s="1" t="s">
        <v>26</v>
      </c>
      <c r="C9" s="1" t="s">
        <v>27</v>
      </c>
      <c r="D9" s="2">
        <v>36269</v>
      </c>
      <c r="E9" s="2" t="s">
        <v>282</v>
      </c>
      <c r="F9" s="11">
        <v>1999</v>
      </c>
      <c r="G9" s="11">
        <f>2020-1999</f>
        <v>21</v>
      </c>
    </row>
    <row r="10" spans="1:7" x14ac:dyDescent="0.25">
      <c r="A10" s="1" t="s">
        <v>28</v>
      </c>
      <c r="B10" s="1" t="s">
        <v>29</v>
      </c>
      <c r="C10" s="1" t="s">
        <v>30</v>
      </c>
      <c r="D10" s="2">
        <v>36907</v>
      </c>
      <c r="E10" s="2" t="s">
        <v>284</v>
      </c>
      <c r="F10" s="11">
        <v>2001</v>
      </c>
      <c r="G10" s="11">
        <v>19</v>
      </c>
    </row>
    <row r="11" spans="1:7" x14ac:dyDescent="0.25">
      <c r="A11" s="1" t="s">
        <v>31</v>
      </c>
      <c r="B11" s="1" t="s">
        <v>32</v>
      </c>
      <c r="C11" s="1" t="s">
        <v>17</v>
      </c>
      <c r="D11" s="2">
        <v>40121</v>
      </c>
      <c r="E11" s="14" t="s">
        <v>278</v>
      </c>
      <c r="F11" s="14">
        <v>2009</v>
      </c>
      <c r="G11" s="14">
        <v>11</v>
      </c>
    </row>
    <row r="12" spans="1:7" x14ac:dyDescent="0.25">
      <c r="A12" s="1" t="s">
        <v>33</v>
      </c>
      <c r="B12" s="1" t="s">
        <v>34</v>
      </c>
      <c r="C12" s="1" t="s">
        <v>35</v>
      </c>
      <c r="D12" s="2">
        <v>36312</v>
      </c>
      <c r="E12" s="2" t="s">
        <v>279</v>
      </c>
      <c r="F12" s="11">
        <v>1999</v>
      </c>
      <c r="G12" s="11">
        <f>2020-1999</f>
        <v>21</v>
      </c>
    </row>
    <row r="13" spans="1:7" x14ac:dyDescent="0.25">
      <c r="A13" s="1" t="s">
        <v>36</v>
      </c>
      <c r="B13" s="1" t="s">
        <v>37</v>
      </c>
      <c r="C13" s="1" t="s">
        <v>38</v>
      </c>
      <c r="D13" s="2">
        <v>37970</v>
      </c>
      <c r="E13" s="2" t="s">
        <v>285</v>
      </c>
      <c r="F13" s="11">
        <v>2003</v>
      </c>
      <c r="G13" s="11">
        <v>17</v>
      </c>
    </row>
    <row r="14" spans="1:7" x14ac:dyDescent="0.25">
      <c r="A14" s="1" t="s">
        <v>39</v>
      </c>
      <c r="B14" s="1" t="s">
        <v>40</v>
      </c>
      <c r="C14" s="1" t="s">
        <v>41</v>
      </c>
      <c r="D14" s="2">
        <v>39091</v>
      </c>
      <c r="E14" s="2" t="s">
        <v>284</v>
      </c>
      <c r="F14" s="11">
        <v>2007</v>
      </c>
      <c r="G14" s="11">
        <v>13</v>
      </c>
    </row>
    <row r="15" spans="1:7" x14ac:dyDescent="0.25">
      <c r="A15" s="1" t="s">
        <v>42</v>
      </c>
      <c r="B15" s="1" t="s">
        <v>43</v>
      </c>
      <c r="C15" s="1" t="s">
        <v>44</v>
      </c>
      <c r="D15" s="2">
        <v>36112</v>
      </c>
      <c r="E15" s="2" t="s">
        <v>278</v>
      </c>
      <c r="F15" s="14">
        <v>1998</v>
      </c>
      <c r="G15" s="14">
        <f>2020-1998</f>
        <v>22</v>
      </c>
    </row>
    <row r="16" spans="1:7" x14ac:dyDescent="0.25">
      <c r="A16" s="1" t="s">
        <v>45</v>
      </c>
      <c r="B16" s="1" t="s">
        <v>46</v>
      </c>
      <c r="C16" s="1" t="s">
        <v>47</v>
      </c>
      <c r="D16" s="2">
        <v>37488</v>
      </c>
      <c r="E16" s="2" t="s">
        <v>280</v>
      </c>
      <c r="F16" s="14">
        <v>2002</v>
      </c>
      <c r="G16" s="14">
        <v>18</v>
      </c>
    </row>
    <row r="17" spans="1:7" x14ac:dyDescent="0.25">
      <c r="A17" s="1" t="s">
        <v>48</v>
      </c>
      <c r="B17" s="1" t="s">
        <v>49</v>
      </c>
      <c r="C17" s="1" t="s">
        <v>50</v>
      </c>
      <c r="D17" s="2">
        <v>36906</v>
      </c>
      <c r="E17" s="2" t="s">
        <v>284</v>
      </c>
      <c r="F17" s="11">
        <v>2001</v>
      </c>
      <c r="G17" s="11">
        <v>19</v>
      </c>
    </row>
    <row r="18" spans="1:7" x14ac:dyDescent="0.25">
      <c r="A18" s="1" t="s">
        <v>51</v>
      </c>
      <c r="B18" s="1" t="s">
        <v>52</v>
      </c>
      <c r="C18" s="1" t="s">
        <v>53</v>
      </c>
      <c r="D18" s="2">
        <v>38062</v>
      </c>
      <c r="E18" s="2" t="s">
        <v>283</v>
      </c>
      <c r="F18" s="11">
        <v>2004</v>
      </c>
      <c r="G18" s="11">
        <v>16</v>
      </c>
    </row>
    <row r="19" spans="1:7" x14ac:dyDescent="0.25">
      <c r="A19" s="1" t="s">
        <v>54</v>
      </c>
      <c r="B19" s="1" t="s">
        <v>55</v>
      </c>
      <c r="C19" s="1" t="s">
        <v>56</v>
      </c>
      <c r="D19" s="2">
        <v>39448</v>
      </c>
      <c r="E19" s="2" t="s">
        <v>284</v>
      </c>
      <c r="F19" s="11">
        <v>2008</v>
      </c>
      <c r="G19" s="11">
        <v>12</v>
      </c>
    </row>
    <row r="20" spans="1:7" x14ac:dyDescent="0.25">
      <c r="A20" s="1" t="s">
        <v>57</v>
      </c>
      <c r="B20" s="1" t="s">
        <v>58</v>
      </c>
      <c r="C20" s="1" t="s">
        <v>59</v>
      </c>
      <c r="D20" s="2">
        <v>39510</v>
      </c>
      <c r="E20" s="2" t="s">
        <v>283</v>
      </c>
      <c r="F20" s="11">
        <v>2008</v>
      </c>
      <c r="G20" s="11">
        <v>12</v>
      </c>
    </row>
    <row r="21" spans="1:7" x14ac:dyDescent="0.25">
      <c r="A21" s="1" t="s">
        <v>60</v>
      </c>
      <c r="B21" s="1" t="s">
        <v>61</v>
      </c>
      <c r="C21" s="1" t="s">
        <v>62</v>
      </c>
      <c r="D21" s="2">
        <v>40513</v>
      </c>
      <c r="E21" s="2" t="s">
        <v>285</v>
      </c>
      <c r="F21" s="11">
        <v>2010</v>
      </c>
      <c r="G21" s="11">
        <v>10</v>
      </c>
    </row>
    <row r="22" spans="1:7" x14ac:dyDescent="0.25">
      <c r="A22" s="1" t="s">
        <v>63</v>
      </c>
      <c r="B22" s="1" t="s">
        <v>64</v>
      </c>
      <c r="C22" s="1" t="s">
        <v>65</v>
      </c>
      <c r="D22" s="2">
        <v>37483</v>
      </c>
      <c r="E22" s="2" t="s">
        <v>280</v>
      </c>
      <c r="F22" s="14">
        <v>2002</v>
      </c>
      <c r="G22" s="14">
        <v>18</v>
      </c>
    </row>
    <row r="23" spans="1:7" x14ac:dyDescent="0.25">
      <c r="A23" s="1" t="s">
        <v>66</v>
      </c>
      <c r="B23" s="1" t="s">
        <v>67</v>
      </c>
      <c r="C23" s="1" t="s">
        <v>68</v>
      </c>
      <c r="D23" s="2">
        <v>39218</v>
      </c>
      <c r="E23" s="2" t="s">
        <v>274</v>
      </c>
      <c r="F23" s="11">
        <v>2007</v>
      </c>
      <c r="G23" s="11">
        <v>13</v>
      </c>
    </row>
    <row r="24" spans="1:7" x14ac:dyDescent="0.25">
      <c r="A24" s="1" t="s">
        <v>70</v>
      </c>
      <c r="B24" s="1" t="s">
        <v>71</v>
      </c>
      <c r="C24" s="1" t="s">
        <v>6</v>
      </c>
      <c r="D24" s="2">
        <v>42049</v>
      </c>
      <c r="E24" s="11" t="s">
        <v>281</v>
      </c>
      <c r="F24" s="11">
        <v>2015</v>
      </c>
      <c r="G24" s="11">
        <v>5</v>
      </c>
    </row>
    <row r="25" spans="1:7" x14ac:dyDescent="0.25">
      <c r="A25" s="1" t="s">
        <v>72</v>
      </c>
      <c r="B25" s="1" t="s">
        <v>73</v>
      </c>
      <c r="C25" s="1" t="s">
        <v>6</v>
      </c>
      <c r="D25" s="2">
        <v>39855</v>
      </c>
      <c r="E25" s="14" t="s">
        <v>281</v>
      </c>
      <c r="F25" s="14">
        <v>2009</v>
      </c>
      <c r="G25" s="14">
        <v>11</v>
      </c>
    </row>
    <row r="26" spans="1:7" x14ac:dyDescent="0.25">
      <c r="A26" s="1" t="s">
        <v>74</v>
      </c>
      <c r="B26" s="1" t="s">
        <v>75</v>
      </c>
      <c r="C26" s="1" t="s">
        <v>6</v>
      </c>
      <c r="D26" s="2">
        <v>38549</v>
      </c>
      <c r="E26" s="2" t="s">
        <v>286</v>
      </c>
      <c r="F26" s="11">
        <v>2005</v>
      </c>
      <c r="G26" s="11">
        <v>15</v>
      </c>
    </row>
    <row r="27" spans="1:7" x14ac:dyDescent="0.25">
      <c r="A27" s="1" t="s">
        <v>76</v>
      </c>
      <c r="B27" s="1" t="s">
        <v>77</v>
      </c>
      <c r="C27" s="1" t="s">
        <v>78</v>
      </c>
      <c r="D27" s="2">
        <v>1989</v>
      </c>
      <c r="E27" s="2" t="s">
        <v>274</v>
      </c>
      <c r="F27" s="11">
        <v>1989</v>
      </c>
      <c r="G27" s="11">
        <f t="shared" ref="G27:G38" si="0">2020-1991</f>
        <v>29</v>
      </c>
    </row>
    <row r="28" spans="1:7" x14ac:dyDescent="0.25">
      <c r="A28" s="1" t="s">
        <v>79</v>
      </c>
      <c r="B28" s="1" t="s">
        <v>80</v>
      </c>
      <c r="C28" s="1" t="s">
        <v>6</v>
      </c>
      <c r="D28" s="2">
        <v>37619</v>
      </c>
      <c r="E28" s="2" t="s">
        <v>285</v>
      </c>
      <c r="F28" s="14">
        <v>2002</v>
      </c>
      <c r="G28" s="14">
        <v>18</v>
      </c>
    </row>
    <row r="29" spans="1:7" x14ac:dyDescent="0.25">
      <c r="A29" s="1" t="s">
        <v>81</v>
      </c>
      <c r="B29" s="1" t="s">
        <v>82</v>
      </c>
      <c r="C29" s="1" t="s">
        <v>6</v>
      </c>
      <c r="D29" s="2">
        <v>42185</v>
      </c>
      <c r="E29" s="11" t="s">
        <v>279</v>
      </c>
      <c r="F29" s="11">
        <v>2015</v>
      </c>
      <c r="G29" s="11">
        <v>5</v>
      </c>
    </row>
    <row r="30" spans="1:7" x14ac:dyDescent="0.25">
      <c r="A30" s="1" t="s">
        <v>83</v>
      </c>
      <c r="B30" s="1" t="s">
        <v>84</v>
      </c>
      <c r="C30" s="1" t="s">
        <v>69</v>
      </c>
      <c r="D30" s="2">
        <v>42256</v>
      </c>
      <c r="E30" s="11" t="s">
        <v>287</v>
      </c>
      <c r="F30" s="11">
        <v>2015</v>
      </c>
      <c r="G30" s="11">
        <v>5</v>
      </c>
    </row>
    <row r="31" spans="1:7" x14ac:dyDescent="0.25">
      <c r="A31" s="1" t="s">
        <v>85</v>
      </c>
      <c r="B31" s="1" t="s">
        <v>86</v>
      </c>
      <c r="C31" s="1" t="s">
        <v>6</v>
      </c>
      <c r="D31" s="2">
        <v>32654</v>
      </c>
      <c r="E31" s="2" t="s">
        <v>274</v>
      </c>
      <c r="F31" s="11">
        <v>1989</v>
      </c>
      <c r="G31" s="11">
        <f t="shared" si="0"/>
        <v>29</v>
      </c>
    </row>
    <row r="32" spans="1:7" x14ac:dyDescent="0.25">
      <c r="A32" s="1" t="s">
        <v>87</v>
      </c>
      <c r="B32" s="1" t="s">
        <v>88</v>
      </c>
      <c r="C32" s="1" t="s">
        <v>6</v>
      </c>
      <c r="D32" s="2">
        <v>39855</v>
      </c>
      <c r="E32" s="14" t="s">
        <v>281</v>
      </c>
      <c r="F32" s="14">
        <v>2009</v>
      </c>
      <c r="G32" s="14">
        <v>11</v>
      </c>
    </row>
    <row r="33" spans="1:7" x14ac:dyDescent="0.25">
      <c r="A33" s="1" t="s">
        <v>89</v>
      </c>
      <c r="B33" s="1" t="s">
        <v>90</v>
      </c>
      <c r="C33" s="1" t="s">
        <v>69</v>
      </c>
      <c r="D33" s="2">
        <v>41173</v>
      </c>
      <c r="E33" s="2" t="s">
        <v>287</v>
      </c>
      <c r="F33" s="11">
        <v>2012</v>
      </c>
      <c r="G33" s="11">
        <v>8</v>
      </c>
    </row>
    <row r="34" spans="1:7" x14ac:dyDescent="0.25">
      <c r="A34" s="1" t="s">
        <v>91</v>
      </c>
      <c r="B34" s="1" t="s">
        <v>92</v>
      </c>
      <c r="C34" s="1" t="s">
        <v>6</v>
      </c>
      <c r="D34" s="2">
        <v>42248</v>
      </c>
      <c r="E34" s="11" t="s">
        <v>287</v>
      </c>
      <c r="F34" s="11">
        <v>2015</v>
      </c>
      <c r="G34" s="11">
        <v>5</v>
      </c>
    </row>
    <row r="35" spans="1:7" x14ac:dyDescent="0.25">
      <c r="A35" s="1" t="s">
        <v>93</v>
      </c>
      <c r="B35" s="1" t="s">
        <v>94</v>
      </c>
      <c r="C35" s="1" t="s">
        <v>78</v>
      </c>
      <c r="D35" s="2">
        <v>37834</v>
      </c>
      <c r="E35" s="2" t="s">
        <v>280</v>
      </c>
      <c r="F35" s="11">
        <v>2003</v>
      </c>
      <c r="G35" s="11">
        <v>17</v>
      </c>
    </row>
    <row r="36" spans="1:7" x14ac:dyDescent="0.25">
      <c r="A36" s="1" t="s">
        <v>95</v>
      </c>
      <c r="B36" s="1" t="s">
        <v>96</v>
      </c>
      <c r="C36" s="1" t="s">
        <v>69</v>
      </c>
      <c r="D36" s="2">
        <v>37787</v>
      </c>
      <c r="E36" s="2" t="s">
        <v>285</v>
      </c>
      <c r="F36" s="11">
        <v>2003</v>
      </c>
      <c r="G36" s="11">
        <v>17</v>
      </c>
    </row>
    <row r="37" spans="1:7" x14ac:dyDescent="0.25">
      <c r="A37" s="1" t="s">
        <v>97</v>
      </c>
      <c r="B37" s="1" t="s">
        <v>98</v>
      </c>
      <c r="C37" s="1" t="s">
        <v>69</v>
      </c>
      <c r="D37" s="2">
        <v>35005</v>
      </c>
      <c r="E37" s="2" t="s">
        <v>278</v>
      </c>
      <c r="F37" s="14">
        <v>1995</v>
      </c>
      <c r="G37" s="14">
        <f>2020-1995</f>
        <v>25</v>
      </c>
    </row>
    <row r="38" spans="1:7" x14ac:dyDescent="0.25">
      <c r="A38" s="1" t="s">
        <v>99</v>
      </c>
      <c r="B38" s="1" t="s">
        <v>100</v>
      </c>
      <c r="C38" s="1" t="s">
        <v>78</v>
      </c>
      <c r="D38" s="2">
        <v>32655</v>
      </c>
      <c r="E38" s="2" t="s">
        <v>274</v>
      </c>
      <c r="F38" s="11">
        <v>1989</v>
      </c>
      <c r="G38" s="11">
        <f t="shared" si="0"/>
        <v>29</v>
      </c>
    </row>
    <row r="39" spans="1:7" x14ac:dyDescent="0.25">
      <c r="A39" s="1" t="s">
        <v>101</v>
      </c>
      <c r="B39" s="1" t="s">
        <v>102</v>
      </c>
      <c r="C39" s="1" t="s">
        <v>78</v>
      </c>
      <c r="D39" s="2">
        <v>40037</v>
      </c>
      <c r="E39" s="14" t="s">
        <v>280</v>
      </c>
      <c r="F39" s="14">
        <v>2009</v>
      </c>
      <c r="G39" s="14">
        <v>11</v>
      </c>
    </row>
    <row r="40" spans="1:7" x14ac:dyDescent="0.25">
      <c r="A40" s="1" t="s">
        <v>103</v>
      </c>
      <c r="B40" s="1" t="s">
        <v>104</v>
      </c>
      <c r="C40" s="1" t="s">
        <v>6</v>
      </c>
      <c r="D40" s="2">
        <v>40011</v>
      </c>
      <c r="E40" s="14" t="s">
        <v>286</v>
      </c>
      <c r="F40" s="14">
        <v>2009</v>
      </c>
      <c r="G40" s="14">
        <v>11</v>
      </c>
    </row>
    <row r="41" spans="1:7" x14ac:dyDescent="0.25">
      <c r="A41" s="1" t="s">
        <v>105</v>
      </c>
      <c r="B41" s="1" t="s">
        <v>106</v>
      </c>
      <c r="C41" s="1" t="s">
        <v>6</v>
      </c>
      <c r="D41" s="2">
        <v>40057</v>
      </c>
      <c r="E41" s="14" t="s">
        <v>287</v>
      </c>
      <c r="F41" s="14">
        <v>2009</v>
      </c>
      <c r="G41" s="14">
        <v>11</v>
      </c>
    </row>
    <row r="42" spans="1:7" x14ac:dyDescent="0.25">
      <c r="A42" s="1" t="s">
        <v>107</v>
      </c>
      <c r="B42" s="1" t="s">
        <v>108</v>
      </c>
      <c r="C42" s="1" t="s">
        <v>6</v>
      </c>
      <c r="D42" s="2">
        <v>39205</v>
      </c>
      <c r="E42" s="2" t="s">
        <v>274</v>
      </c>
      <c r="F42" s="11">
        <v>2007</v>
      </c>
      <c r="G42" s="11">
        <v>13</v>
      </c>
    </row>
    <row r="43" spans="1:7" x14ac:dyDescent="0.25">
      <c r="A43" s="1" t="s">
        <v>109</v>
      </c>
      <c r="B43" s="1" t="s">
        <v>110</v>
      </c>
      <c r="C43" s="1" t="s">
        <v>6</v>
      </c>
      <c r="D43" s="2">
        <v>38549</v>
      </c>
      <c r="E43" s="2" t="s">
        <v>286</v>
      </c>
      <c r="F43" s="11">
        <v>2005</v>
      </c>
      <c r="G43" s="11">
        <v>15</v>
      </c>
    </row>
    <row r="44" spans="1:7" x14ac:dyDescent="0.25">
      <c r="A44" s="1" t="s">
        <v>111</v>
      </c>
      <c r="B44" s="1" t="s">
        <v>112</v>
      </c>
      <c r="C44" s="1" t="s">
        <v>6</v>
      </c>
      <c r="D44" s="2">
        <v>40560</v>
      </c>
      <c r="E44" s="11" t="s">
        <v>284</v>
      </c>
      <c r="F44" s="11">
        <v>2011</v>
      </c>
      <c r="G44" s="11">
        <v>9</v>
      </c>
    </row>
    <row r="45" spans="1:7" x14ac:dyDescent="0.25">
      <c r="A45" s="1" t="s">
        <v>113</v>
      </c>
      <c r="B45" s="1" t="s">
        <v>114</v>
      </c>
      <c r="C45" s="1" t="s">
        <v>6</v>
      </c>
      <c r="D45" s="2">
        <v>38135</v>
      </c>
      <c r="E45" s="2" t="s">
        <v>274</v>
      </c>
      <c r="F45" s="11">
        <v>2004</v>
      </c>
      <c r="G45" s="11">
        <v>16</v>
      </c>
    </row>
    <row r="46" spans="1:7" x14ac:dyDescent="0.25">
      <c r="A46" s="1" t="s">
        <v>115</v>
      </c>
      <c r="B46" s="1" t="s">
        <v>116</v>
      </c>
      <c r="C46" s="1" t="s">
        <v>6</v>
      </c>
      <c r="D46" s="2">
        <v>35476</v>
      </c>
      <c r="E46" s="2" t="s">
        <v>281</v>
      </c>
      <c r="F46" s="14">
        <v>1997</v>
      </c>
      <c r="G46" s="14">
        <f>2020-1997</f>
        <v>23</v>
      </c>
    </row>
    <row r="47" spans="1:7" x14ac:dyDescent="0.25">
      <c r="A47" s="1" t="s">
        <v>117</v>
      </c>
      <c r="B47" s="1" t="s">
        <v>118</v>
      </c>
      <c r="C47" s="1" t="s">
        <v>6</v>
      </c>
      <c r="D47" s="2">
        <v>36586</v>
      </c>
      <c r="E47" s="2" t="s">
        <v>283</v>
      </c>
      <c r="F47" s="11">
        <v>2000</v>
      </c>
      <c r="G47" s="14">
        <f>2020-2000</f>
        <v>20</v>
      </c>
    </row>
    <row r="48" spans="1:7" x14ac:dyDescent="0.25">
      <c r="A48" s="1" t="s">
        <v>119</v>
      </c>
      <c r="B48" s="1" t="s">
        <v>120</v>
      </c>
      <c r="C48" s="1" t="s">
        <v>121</v>
      </c>
      <c r="D48" s="2">
        <v>40787</v>
      </c>
      <c r="E48" s="11" t="s">
        <v>287</v>
      </c>
      <c r="F48" s="11">
        <v>2011</v>
      </c>
      <c r="G48" s="11">
        <v>9</v>
      </c>
    </row>
    <row r="49" spans="1:7" x14ac:dyDescent="0.25">
      <c r="A49" s="1" t="s">
        <v>122</v>
      </c>
      <c r="B49" s="1" t="s">
        <v>123</v>
      </c>
      <c r="C49" s="1" t="s">
        <v>6</v>
      </c>
      <c r="D49" s="2">
        <v>38460</v>
      </c>
      <c r="E49" s="2" t="s">
        <v>282</v>
      </c>
      <c r="F49" s="11">
        <v>2005</v>
      </c>
      <c r="G49" s="11">
        <v>15</v>
      </c>
    </row>
    <row r="50" spans="1:7" x14ac:dyDescent="0.25">
      <c r="A50" s="1" t="s">
        <v>124</v>
      </c>
      <c r="B50" s="1" t="s">
        <v>125</v>
      </c>
      <c r="C50" s="1" t="s">
        <v>6</v>
      </c>
      <c r="D50" s="2">
        <v>37628</v>
      </c>
      <c r="E50" s="2" t="s">
        <v>284</v>
      </c>
      <c r="F50" s="11">
        <v>2003</v>
      </c>
      <c r="G50" s="11">
        <v>17</v>
      </c>
    </row>
    <row r="51" spans="1:7" x14ac:dyDescent="0.25">
      <c r="A51" s="1" t="s">
        <v>126</v>
      </c>
      <c r="B51" s="1" t="s">
        <v>127</v>
      </c>
      <c r="C51" s="1" t="s">
        <v>69</v>
      </c>
      <c r="D51" s="2">
        <v>40092</v>
      </c>
      <c r="E51" s="14" t="s">
        <v>288</v>
      </c>
      <c r="F51" s="14">
        <v>2009</v>
      </c>
      <c r="G51" s="14">
        <v>11</v>
      </c>
    </row>
    <row r="52" spans="1:7" x14ac:dyDescent="0.25">
      <c r="A52" s="1" t="s">
        <v>128</v>
      </c>
      <c r="B52" s="1" t="s">
        <v>129</v>
      </c>
      <c r="C52" s="1" t="s">
        <v>6</v>
      </c>
      <c r="D52" s="2">
        <v>42230</v>
      </c>
      <c r="E52" s="11" t="s">
        <v>280</v>
      </c>
      <c r="F52" s="11">
        <v>2015</v>
      </c>
      <c r="G52" s="11">
        <v>5</v>
      </c>
    </row>
    <row r="53" spans="1:7" x14ac:dyDescent="0.25">
      <c r="A53" s="1" t="s">
        <v>130</v>
      </c>
      <c r="B53" s="1" t="s">
        <v>131</v>
      </c>
      <c r="C53" s="1" t="s">
        <v>6</v>
      </c>
      <c r="D53" s="2">
        <v>38534</v>
      </c>
      <c r="E53" s="2" t="s">
        <v>286</v>
      </c>
      <c r="F53" s="11">
        <v>2005</v>
      </c>
      <c r="G53" s="11">
        <v>15</v>
      </c>
    </row>
    <row r="54" spans="1:7" x14ac:dyDescent="0.25">
      <c r="A54" s="1" t="s">
        <v>132</v>
      </c>
      <c r="B54" s="1" t="s">
        <v>133</v>
      </c>
      <c r="C54" s="1" t="s">
        <v>6</v>
      </c>
      <c r="D54" s="2">
        <v>38460</v>
      </c>
      <c r="E54" s="2" t="s">
        <v>282</v>
      </c>
      <c r="F54" s="11">
        <v>2005</v>
      </c>
      <c r="G54" s="11">
        <v>15</v>
      </c>
    </row>
    <row r="55" spans="1:7" x14ac:dyDescent="0.25">
      <c r="A55" s="1" t="s">
        <v>134</v>
      </c>
      <c r="B55" s="1" t="s">
        <v>135</v>
      </c>
      <c r="C55" s="1" t="s">
        <v>6</v>
      </c>
      <c r="D55" s="2">
        <v>37469</v>
      </c>
      <c r="E55" s="2" t="s">
        <v>280</v>
      </c>
      <c r="F55" s="14">
        <v>2002</v>
      </c>
      <c r="G55" s="14">
        <v>18</v>
      </c>
    </row>
    <row r="56" spans="1:7" x14ac:dyDescent="0.25">
      <c r="A56" s="1" t="s">
        <v>136</v>
      </c>
      <c r="B56" s="1" t="s">
        <v>137</v>
      </c>
      <c r="C56" s="1" t="s">
        <v>69</v>
      </c>
      <c r="D56" s="2">
        <v>39510</v>
      </c>
      <c r="E56" s="2" t="s">
        <v>283</v>
      </c>
      <c r="F56" s="11">
        <v>2008</v>
      </c>
      <c r="G56" s="11">
        <v>12</v>
      </c>
    </row>
    <row r="57" spans="1:7" x14ac:dyDescent="0.25">
      <c r="A57" s="1" t="s">
        <v>138</v>
      </c>
      <c r="B57" s="1" t="s">
        <v>139</v>
      </c>
      <c r="C57" s="1" t="s">
        <v>6</v>
      </c>
      <c r="D57" s="2">
        <v>41800</v>
      </c>
      <c r="E57" s="11" t="s">
        <v>279</v>
      </c>
      <c r="F57" s="11">
        <v>2014</v>
      </c>
      <c r="G57" s="11">
        <v>6</v>
      </c>
    </row>
    <row r="58" spans="1:7" x14ac:dyDescent="0.25">
      <c r="A58" s="1" t="s">
        <v>140</v>
      </c>
      <c r="B58" s="1" t="s">
        <v>141</v>
      </c>
      <c r="C58" s="1" t="s">
        <v>78</v>
      </c>
      <c r="D58" s="2">
        <v>37611</v>
      </c>
      <c r="E58" s="2" t="s">
        <v>285</v>
      </c>
      <c r="F58" s="14">
        <v>2002</v>
      </c>
      <c r="G58" s="14">
        <v>18</v>
      </c>
    </row>
    <row r="59" spans="1:7" x14ac:dyDescent="0.25">
      <c r="A59" s="1" t="s">
        <v>142</v>
      </c>
      <c r="B59" s="1" t="s">
        <v>143</v>
      </c>
      <c r="C59" s="1" t="s">
        <v>6</v>
      </c>
      <c r="D59" s="2">
        <v>42248</v>
      </c>
      <c r="E59" s="11" t="s">
        <v>287</v>
      </c>
      <c r="F59" s="11">
        <v>2015</v>
      </c>
      <c r="G59" s="11">
        <v>5</v>
      </c>
    </row>
    <row r="60" spans="1:7" x14ac:dyDescent="0.25">
      <c r="A60" s="1" t="s">
        <v>144</v>
      </c>
      <c r="B60" s="1" t="s">
        <v>145</v>
      </c>
      <c r="C60" s="1" t="s">
        <v>69</v>
      </c>
      <c r="D60" s="2">
        <v>41667</v>
      </c>
      <c r="E60" s="11" t="s">
        <v>284</v>
      </c>
      <c r="F60" s="11">
        <v>2014</v>
      </c>
      <c r="G60" s="11">
        <v>6</v>
      </c>
    </row>
    <row r="61" spans="1:7" x14ac:dyDescent="0.25">
      <c r="A61" s="1" t="s">
        <v>146</v>
      </c>
      <c r="B61" s="1" t="s">
        <v>147</v>
      </c>
      <c r="C61" s="1" t="s">
        <v>69</v>
      </c>
      <c r="D61" s="2">
        <v>42206</v>
      </c>
      <c r="E61" s="11" t="s">
        <v>286</v>
      </c>
      <c r="F61" s="11">
        <v>2015</v>
      </c>
      <c r="G61" s="11">
        <v>5</v>
      </c>
    </row>
    <row r="62" spans="1:7" x14ac:dyDescent="0.25">
      <c r="A62" s="1" t="s">
        <v>148</v>
      </c>
      <c r="B62" s="1" t="s">
        <v>149</v>
      </c>
      <c r="C62" s="1" t="s">
        <v>6</v>
      </c>
      <c r="D62" s="2">
        <v>41852</v>
      </c>
      <c r="E62" s="11" t="s">
        <v>280</v>
      </c>
      <c r="F62" s="11">
        <v>2014</v>
      </c>
      <c r="G62" s="11">
        <v>6</v>
      </c>
    </row>
    <row r="63" spans="1:7" x14ac:dyDescent="0.25">
      <c r="A63" s="1" t="s">
        <v>150</v>
      </c>
      <c r="B63" s="1" t="s">
        <v>151</v>
      </c>
      <c r="C63" s="1" t="s">
        <v>6</v>
      </c>
      <c r="D63" s="2">
        <v>41976</v>
      </c>
      <c r="E63" s="11" t="s">
        <v>285</v>
      </c>
      <c r="F63" s="11">
        <v>2014</v>
      </c>
      <c r="G63" s="11">
        <v>6</v>
      </c>
    </row>
    <row r="64" spans="1:7" x14ac:dyDescent="0.25">
      <c r="A64" s="1" t="s">
        <v>152</v>
      </c>
      <c r="B64" s="1" t="s">
        <v>153</v>
      </c>
      <c r="C64" s="1" t="s">
        <v>78</v>
      </c>
      <c r="D64" s="2">
        <v>33555</v>
      </c>
      <c r="E64" s="2" t="s">
        <v>278</v>
      </c>
      <c r="F64" s="14">
        <v>1991</v>
      </c>
      <c r="G64" s="14">
        <f>2020-1991</f>
        <v>29</v>
      </c>
    </row>
    <row r="65" spans="1:7" x14ac:dyDescent="0.25">
      <c r="A65" s="1" t="s">
        <v>154</v>
      </c>
      <c r="B65" s="1" t="s">
        <v>155</v>
      </c>
      <c r="C65" s="1" t="s">
        <v>6</v>
      </c>
      <c r="D65" s="2">
        <v>39024</v>
      </c>
      <c r="E65" s="11" t="s">
        <v>278</v>
      </c>
      <c r="F65" s="11">
        <v>2006</v>
      </c>
      <c r="G65" s="11">
        <v>14</v>
      </c>
    </row>
    <row r="66" spans="1:7" x14ac:dyDescent="0.25">
      <c r="A66" s="1" t="s">
        <v>156</v>
      </c>
      <c r="B66" s="1" t="s">
        <v>157</v>
      </c>
      <c r="C66" s="1" t="s">
        <v>78</v>
      </c>
      <c r="D66" s="2">
        <v>36594</v>
      </c>
      <c r="E66" s="2" t="s">
        <v>283</v>
      </c>
      <c r="F66" s="11">
        <v>2000</v>
      </c>
      <c r="G66" s="14">
        <f>2020-2000</f>
        <v>20</v>
      </c>
    </row>
    <row r="67" spans="1:7" x14ac:dyDescent="0.25">
      <c r="A67" s="1" t="s">
        <v>158</v>
      </c>
      <c r="B67" s="1" t="s">
        <v>159</v>
      </c>
      <c r="C67" s="1" t="s">
        <v>6</v>
      </c>
      <c r="D67" s="2">
        <v>40134</v>
      </c>
      <c r="E67" s="14" t="s">
        <v>278</v>
      </c>
      <c r="F67" s="14">
        <v>2009</v>
      </c>
      <c r="G67" s="14">
        <v>11</v>
      </c>
    </row>
    <row r="68" spans="1:7" x14ac:dyDescent="0.25">
      <c r="A68" s="1" t="s">
        <v>160</v>
      </c>
      <c r="B68" s="1" t="s">
        <v>161</v>
      </c>
      <c r="C68" s="1" t="s">
        <v>6</v>
      </c>
      <c r="D68" s="2">
        <v>41789</v>
      </c>
      <c r="E68" s="11" t="s">
        <v>274</v>
      </c>
      <c r="F68" s="11">
        <v>2014</v>
      </c>
      <c r="G68" s="11">
        <v>6</v>
      </c>
    </row>
    <row r="69" spans="1:7" x14ac:dyDescent="0.25">
      <c r="A69" s="1" t="s">
        <v>162</v>
      </c>
      <c r="B69" s="1" t="s">
        <v>163</v>
      </c>
      <c r="C69" s="1" t="s">
        <v>6</v>
      </c>
      <c r="D69" s="2">
        <v>38450</v>
      </c>
      <c r="E69" s="2" t="s">
        <v>282</v>
      </c>
      <c r="F69" s="11">
        <v>2005</v>
      </c>
      <c r="G69" s="11">
        <v>15</v>
      </c>
    </row>
    <row r="70" spans="1:7" x14ac:dyDescent="0.25">
      <c r="A70" s="1" t="s">
        <v>164</v>
      </c>
      <c r="B70" s="1" t="s">
        <v>165</v>
      </c>
      <c r="C70" s="1" t="s">
        <v>6</v>
      </c>
      <c r="D70" s="2">
        <v>38450</v>
      </c>
      <c r="E70" s="2" t="s">
        <v>282</v>
      </c>
      <c r="F70" s="11">
        <v>2005</v>
      </c>
      <c r="G70" s="11">
        <v>15</v>
      </c>
    </row>
    <row r="71" spans="1:7" x14ac:dyDescent="0.25">
      <c r="A71" s="1" t="s">
        <v>166</v>
      </c>
      <c r="B71" s="1" t="s">
        <v>167</v>
      </c>
      <c r="C71" s="1" t="s">
        <v>6</v>
      </c>
      <c r="D71" s="2">
        <v>40940</v>
      </c>
      <c r="E71" s="2" t="s">
        <v>281</v>
      </c>
      <c r="F71" s="11">
        <v>2012</v>
      </c>
      <c r="G71" s="11">
        <v>8</v>
      </c>
    </row>
    <row r="72" spans="1:7" x14ac:dyDescent="0.25">
      <c r="A72" s="1" t="s">
        <v>168</v>
      </c>
      <c r="B72" s="1" t="s">
        <v>169</v>
      </c>
      <c r="C72" s="1" t="s">
        <v>6</v>
      </c>
      <c r="D72" s="2">
        <v>38450</v>
      </c>
      <c r="E72" s="2" t="s">
        <v>282</v>
      </c>
      <c r="F72" s="11">
        <v>2005</v>
      </c>
      <c r="G72" s="11">
        <v>15</v>
      </c>
    </row>
    <row r="73" spans="1:7" x14ac:dyDescent="0.25">
      <c r="A73" s="1" t="s">
        <v>170</v>
      </c>
      <c r="B73" s="1" t="s">
        <v>171</v>
      </c>
      <c r="C73" s="1" t="s">
        <v>6</v>
      </c>
      <c r="D73" s="2">
        <v>42248</v>
      </c>
      <c r="E73" s="11" t="s">
        <v>287</v>
      </c>
      <c r="F73" s="11">
        <v>2015</v>
      </c>
      <c r="G73" s="11">
        <v>5</v>
      </c>
    </row>
    <row r="74" spans="1:7" x14ac:dyDescent="0.25">
      <c r="A74" s="1" t="s">
        <v>172</v>
      </c>
      <c r="B74" s="1" t="s">
        <v>173</v>
      </c>
      <c r="C74" s="1" t="s">
        <v>6</v>
      </c>
      <c r="D74" s="2">
        <v>40118</v>
      </c>
      <c r="E74" s="14" t="s">
        <v>278</v>
      </c>
      <c r="F74" s="14">
        <v>2009</v>
      </c>
      <c r="G74" s="14">
        <v>11</v>
      </c>
    </row>
    <row r="75" spans="1:7" x14ac:dyDescent="0.25">
      <c r="A75" s="1" t="s">
        <v>174</v>
      </c>
      <c r="B75" s="1" t="s">
        <v>175</v>
      </c>
      <c r="C75" s="1" t="s">
        <v>6</v>
      </c>
      <c r="D75" s="2">
        <v>39860</v>
      </c>
      <c r="E75" s="14" t="s">
        <v>281</v>
      </c>
      <c r="F75" s="14">
        <v>2009</v>
      </c>
      <c r="G75" s="14">
        <v>11</v>
      </c>
    </row>
    <row r="76" spans="1:7" x14ac:dyDescent="0.25">
      <c r="A76" s="1" t="s">
        <v>176</v>
      </c>
      <c r="B76" s="1" t="s">
        <v>177</v>
      </c>
      <c r="C76" s="1" t="s">
        <v>6</v>
      </c>
      <c r="D76" s="2">
        <v>40225</v>
      </c>
      <c r="E76" s="2" t="s">
        <v>284</v>
      </c>
      <c r="F76" s="11">
        <v>2010</v>
      </c>
      <c r="G76" s="11">
        <v>10</v>
      </c>
    </row>
    <row r="77" spans="1:7" x14ac:dyDescent="0.25">
      <c r="A77" s="1" t="s">
        <v>178</v>
      </c>
      <c r="B77" s="1" t="s">
        <v>179</v>
      </c>
      <c r="C77" s="1" t="s">
        <v>6</v>
      </c>
      <c r="D77" s="2">
        <v>38450</v>
      </c>
      <c r="E77" s="2" t="s">
        <v>282</v>
      </c>
      <c r="F77" s="11">
        <v>2005</v>
      </c>
      <c r="G77" s="11">
        <v>15</v>
      </c>
    </row>
    <row r="78" spans="1:7" x14ac:dyDescent="0.25">
      <c r="A78" s="1" t="s">
        <v>180</v>
      </c>
      <c r="B78" s="1" t="s">
        <v>181</v>
      </c>
      <c r="C78" s="1" t="s">
        <v>6</v>
      </c>
      <c r="D78" s="2">
        <v>38450</v>
      </c>
      <c r="E78" s="2" t="s">
        <v>282</v>
      </c>
      <c r="F78" s="11">
        <v>2005</v>
      </c>
      <c r="G78" s="11">
        <v>15</v>
      </c>
    </row>
    <row r="79" spans="1:7" x14ac:dyDescent="0.25">
      <c r="A79" s="1" t="s">
        <v>182</v>
      </c>
      <c r="B79" s="1" t="s">
        <v>183</v>
      </c>
      <c r="C79" s="1" t="s">
        <v>6</v>
      </c>
      <c r="D79" s="2">
        <v>41487</v>
      </c>
      <c r="E79" s="2" t="s">
        <v>280</v>
      </c>
      <c r="F79" s="11">
        <v>2013</v>
      </c>
      <c r="G79" s="11">
        <v>7</v>
      </c>
    </row>
    <row r="80" spans="1:7" x14ac:dyDescent="0.25">
      <c r="A80" s="1" t="s">
        <v>184</v>
      </c>
      <c r="B80" s="1" t="s">
        <v>185</v>
      </c>
      <c r="C80" s="1" t="s">
        <v>6</v>
      </c>
      <c r="D80" s="2">
        <v>41989</v>
      </c>
      <c r="E80" s="11" t="s">
        <v>285</v>
      </c>
      <c r="F80" s="11">
        <v>2014</v>
      </c>
      <c r="G80" s="11">
        <v>6</v>
      </c>
    </row>
    <row r="81" spans="1:7" x14ac:dyDescent="0.25">
      <c r="A81" s="1" t="s">
        <v>186</v>
      </c>
      <c r="B81" s="1" t="s">
        <v>187</v>
      </c>
      <c r="C81" s="1" t="s">
        <v>69</v>
      </c>
      <c r="D81" s="2">
        <v>40940</v>
      </c>
      <c r="E81" s="2" t="s">
        <v>281</v>
      </c>
      <c r="F81" s="11">
        <v>2012</v>
      </c>
      <c r="G81" s="11">
        <v>8</v>
      </c>
    </row>
    <row r="82" spans="1:7" x14ac:dyDescent="0.25">
      <c r="A82" s="1" t="s">
        <v>188</v>
      </c>
      <c r="B82" s="1" t="s">
        <v>189</v>
      </c>
      <c r="C82" s="1" t="s">
        <v>6</v>
      </c>
      <c r="D82" s="2">
        <v>40018</v>
      </c>
      <c r="E82" s="14" t="s">
        <v>286</v>
      </c>
      <c r="F82" s="14">
        <v>2009</v>
      </c>
      <c r="G82" s="14">
        <v>11</v>
      </c>
    </row>
    <row r="83" spans="1:7" x14ac:dyDescent="0.25">
      <c r="A83" s="1" t="s">
        <v>190</v>
      </c>
      <c r="B83" s="1" t="s">
        <v>191</v>
      </c>
      <c r="C83" s="1" t="s">
        <v>6</v>
      </c>
      <c r="D83" s="2">
        <v>41544</v>
      </c>
      <c r="E83" s="2" t="s">
        <v>287</v>
      </c>
      <c r="F83" s="11">
        <v>2013</v>
      </c>
      <c r="G83" s="11">
        <v>7</v>
      </c>
    </row>
    <row r="84" spans="1:7" x14ac:dyDescent="0.25">
      <c r="A84" s="1" t="s">
        <v>192</v>
      </c>
      <c r="B84" s="1" t="s">
        <v>193</v>
      </c>
      <c r="C84" s="1" t="s">
        <v>6</v>
      </c>
      <c r="D84" s="2">
        <v>39996</v>
      </c>
      <c r="E84" s="14" t="s">
        <v>286</v>
      </c>
      <c r="F84" s="14">
        <v>2009</v>
      </c>
      <c r="G84" s="14">
        <v>11</v>
      </c>
    </row>
    <row r="85" spans="1:7" x14ac:dyDescent="0.25">
      <c r="A85" s="1" t="s">
        <v>194</v>
      </c>
      <c r="B85" s="1" t="s">
        <v>195</v>
      </c>
      <c r="C85" s="1" t="s">
        <v>6</v>
      </c>
      <c r="D85" s="2">
        <v>34933</v>
      </c>
      <c r="E85" s="2" t="s">
        <v>280</v>
      </c>
      <c r="F85" s="14">
        <v>1995</v>
      </c>
      <c r="G85" s="14">
        <f>2020-1995</f>
        <v>25</v>
      </c>
    </row>
    <row r="86" spans="1:7" x14ac:dyDescent="0.25">
      <c r="A86" s="1" t="s">
        <v>196</v>
      </c>
      <c r="B86" s="1" t="s">
        <v>197</v>
      </c>
      <c r="C86" s="1" t="s">
        <v>6</v>
      </c>
      <c r="D86" s="2">
        <v>36927</v>
      </c>
      <c r="E86" s="2" t="s">
        <v>281</v>
      </c>
      <c r="F86" s="11">
        <v>2001</v>
      </c>
      <c r="G86" s="11">
        <v>19</v>
      </c>
    </row>
    <row r="87" spans="1:7" x14ac:dyDescent="0.25">
      <c r="A87" s="1" t="s">
        <v>198</v>
      </c>
      <c r="B87" s="1" t="s">
        <v>199</v>
      </c>
      <c r="C87" s="1" t="s">
        <v>6</v>
      </c>
      <c r="D87" s="2">
        <v>38458</v>
      </c>
      <c r="E87" s="2" t="s">
        <v>282</v>
      </c>
      <c r="F87" s="11">
        <v>2005</v>
      </c>
      <c r="G87" s="11">
        <v>15</v>
      </c>
    </row>
    <row r="88" spans="1:7" x14ac:dyDescent="0.25">
      <c r="A88" s="1" t="s">
        <v>200</v>
      </c>
      <c r="B88" s="1" t="s">
        <v>201</v>
      </c>
      <c r="C88" s="1" t="s">
        <v>6</v>
      </c>
      <c r="D88" s="2">
        <v>38617</v>
      </c>
      <c r="E88" s="2" t="s">
        <v>287</v>
      </c>
      <c r="F88" s="11">
        <v>2005</v>
      </c>
      <c r="G88" s="11">
        <v>15</v>
      </c>
    </row>
    <row r="89" spans="1:7" x14ac:dyDescent="0.25">
      <c r="A89" s="1" t="s">
        <v>202</v>
      </c>
      <c r="B89" s="1" t="s">
        <v>203</v>
      </c>
      <c r="C89" s="1" t="s">
        <v>6</v>
      </c>
      <c r="D89" s="2">
        <v>42317</v>
      </c>
      <c r="E89" s="11" t="s">
        <v>278</v>
      </c>
      <c r="F89" s="11">
        <v>2015</v>
      </c>
      <c r="G89" s="11">
        <v>5</v>
      </c>
    </row>
    <row r="90" spans="1:7" x14ac:dyDescent="0.25">
      <c r="A90" s="1" t="s">
        <v>204</v>
      </c>
      <c r="B90" s="1" t="s">
        <v>205</v>
      </c>
      <c r="C90" s="1" t="s">
        <v>6</v>
      </c>
      <c r="D90" s="2">
        <v>42241</v>
      </c>
      <c r="E90" s="11" t="s">
        <v>280</v>
      </c>
      <c r="F90" s="11">
        <v>2015</v>
      </c>
      <c r="G90" s="11">
        <v>5</v>
      </c>
    </row>
    <row r="91" spans="1:7" x14ac:dyDescent="0.25">
      <c r="A91" s="1" t="s">
        <v>206</v>
      </c>
      <c r="B91" s="1" t="s">
        <v>207</v>
      </c>
      <c r="C91" s="1" t="s">
        <v>78</v>
      </c>
      <c r="D91" s="2">
        <v>40668</v>
      </c>
      <c r="E91" s="11" t="s">
        <v>274</v>
      </c>
      <c r="F91" s="11">
        <v>2011</v>
      </c>
      <c r="G91" s="11">
        <v>9</v>
      </c>
    </row>
    <row r="92" spans="1:7" x14ac:dyDescent="0.25">
      <c r="A92" s="1" t="s">
        <v>208</v>
      </c>
      <c r="B92" s="1" t="s">
        <v>209</v>
      </c>
      <c r="C92" s="1" t="s">
        <v>6</v>
      </c>
      <c r="D92" s="2">
        <v>39252</v>
      </c>
      <c r="E92" s="2" t="s">
        <v>279</v>
      </c>
      <c r="F92" s="11">
        <v>2007</v>
      </c>
      <c r="G92" s="11">
        <v>13</v>
      </c>
    </row>
    <row r="93" spans="1:7" x14ac:dyDescent="0.25">
      <c r="A93" s="1" t="s">
        <v>210</v>
      </c>
      <c r="B93" s="1" t="s">
        <v>211</v>
      </c>
      <c r="C93" s="1" t="s">
        <v>6</v>
      </c>
      <c r="D93" s="2">
        <v>42248</v>
      </c>
      <c r="E93" s="11" t="s">
        <v>287</v>
      </c>
      <c r="F93" s="11">
        <v>2015</v>
      </c>
      <c r="G93" s="11">
        <v>5</v>
      </c>
    </row>
    <row r="94" spans="1:7" x14ac:dyDescent="0.25">
      <c r="A94" s="1" t="s">
        <v>212</v>
      </c>
      <c r="B94" s="1" t="s">
        <v>213</v>
      </c>
      <c r="C94" s="1" t="s">
        <v>6</v>
      </c>
      <c r="D94" s="2">
        <v>39949</v>
      </c>
      <c r="E94" s="14" t="s">
        <v>274</v>
      </c>
      <c r="F94" s="14">
        <v>2009</v>
      </c>
      <c r="G94" s="14">
        <v>11</v>
      </c>
    </row>
    <row r="95" spans="1:7" x14ac:dyDescent="0.25">
      <c r="A95" s="1" t="s">
        <v>214</v>
      </c>
      <c r="B95" s="1" t="s">
        <v>215</v>
      </c>
      <c r="C95" s="1" t="s">
        <v>69</v>
      </c>
      <c r="D95" s="2">
        <v>42241</v>
      </c>
      <c r="E95" s="11" t="s">
        <v>280</v>
      </c>
      <c r="F95" s="11">
        <v>2015</v>
      </c>
      <c r="G95" s="11">
        <v>5</v>
      </c>
    </row>
    <row r="96" spans="1:7" x14ac:dyDescent="0.25">
      <c r="A96" s="1" t="s">
        <v>216</v>
      </c>
      <c r="B96" s="1" t="s">
        <v>217</v>
      </c>
      <c r="C96" s="1" t="s">
        <v>6</v>
      </c>
      <c r="D96" s="2">
        <v>42186</v>
      </c>
      <c r="E96" s="11" t="s">
        <v>286</v>
      </c>
      <c r="F96" s="11">
        <v>2015</v>
      </c>
      <c r="G96" s="11">
        <v>5</v>
      </c>
    </row>
    <row r="97" spans="1:7" x14ac:dyDescent="0.25">
      <c r="A97" s="1" t="s">
        <v>218</v>
      </c>
      <c r="B97" s="1" t="s">
        <v>219</v>
      </c>
      <c r="C97" s="1" t="s">
        <v>78</v>
      </c>
      <c r="D97" s="2">
        <v>37624</v>
      </c>
      <c r="E97" s="2" t="s">
        <v>284</v>
      </c>
      <c r="F97" s="11">
        <v>2003</v>
      </c>
      <c r="G97" s="11">
        <v>17</v>
      </c>
    </row>
    <row r="98" spans="1:7" x14ac:dyDescent="0.25">
      <c r="A98" s="1" t="s">
        <v>220</v>
      </c>
      <c r="B98" s="1" t="s">
        <v>221</v>
      </c>
      <c r="C98" s="1" t="s">
        <v>6</v>
      </c>
      <c r="D98" s="2">
        <v>40760</v>
      </c>
      <c r="E98" s="11" t="s">
        <v>280</v>
      </c>
      <c r="F98" s="11">
        <v>2011</v>
      </c>
      <c r="G98" s="11">
        <v>9</v>
      </c>
    </row>
    <row r="99" spans="1:7" x14ac:dyDescent="0.25">
      <c r="A99" s="1" t="s">
        <v>222</v>
      </c>
      <c r="B99" s="1" t="s">
        <v>223</v>
      </c>
      <c r="C99" s="1" t="s">
        <v>6</v>
      </c>
      <c r="D99" s="2">
        <v>37611</v>
      </c>
      <c r="E99" s="2" t="s">
        <v>285</v>
      </c>
      <c r="F99" s="14">
        <v>2002</v>
      </c>
      <c r="G99" s="14">
        <v>18</v>
      </c>
    </row>
    <row r="100" spans="1:7" x14ac:dyDescent="0.25">
      <c r="A100" s="1" t="s">
        <v>224</v>
      </c>
      <c r="B100" s="1" t="s">
        <v>225</v>
      </c>
      <c r="C100" s="1" t="s">
        <v>6</v>
      </c>
      <c r="D100" s="2">
        <v>40760</v>
      </c>
      <c r="E100" s="11" t="s">
        <v>280</v>
      </c>
      <c r="F100" s="11">
        <v>2011</v>
      </c>
      <c r="G100" s="11">
        <v>9</v>
      </c>
    </row>
    <row r="101" spans="1:7" x14ac:dyDescent="0.25">
      <c r="A101" s="1" t="s">
        <v>226</v>
      </c>
      <c r="B101" s="1" t="s">
        <v>227</v>
      </c>
      <c r="C101" s="1" t="s">
        <v>69</v>
      </c>
      <c r="D101" s="2">
        <v>42297</v>
      </c>
      <c r="E101" s="11" t="s">
        <v>288</v>
      </c>
      <c r="F101" s="11">
        <v>2015</v>
      </c>
      <c r="G101" s="11">
        <v>5</v>
      </c>
    </row>
    <row r="102" spans="1:7" x14ac:dyDescent="0.25">
      <c r="A102" s="1" t="s">
        <v>228</v>
      </c>
      <c r="B102" s="1" t="s">
        <v>229</v>
      </c>
      <c r="C102" s="1" t="s">
        <v>6</v>
      </c>
      <c r="D102" s="2">
        <v>41976</v>
      </c>
      <c r="E102" s="11" t="s">
        <v>285</v>
      </c>
      <c r="F102" s="11">
        <v>2014</v>
      </c>
      <c r="G102" s="11">
        <v>6</v>
      </c>
    </row>
    <row r="103" spans="1:7" x14ac:dyDescent="0.25">
      <c r="A103" s="1" t="s">
        <v>230</v>
      </c>
      <c r="B103" s="1" t="s">
        <v>231</v>
      </c>
      <c r="C103" s="1" t="s">
        <v>78</v>
      </c>
      <c r="D103" s="2">
        <v>41000</v>
      </c>
      <c r="E103" s="2" t="s">
        <v>282</v>
      </c>
      <c r="F103" s="11">
        <v>2012</v>
      </c>
      <c r="G103" s="11">
        <v>8</v>
      </c>
    </row>
    <row r="104" spans="1:7" x14ac:dyDescent="0.25">
      <c r="A104" s="1" t="s">
        <v>232</v>
      </c>
      <c r="B104" s="1" t="s">
        <v>233</v>
      </c>
      <c r="C104" s="1" t="s">
        <v>6</v>
      </c>
      <c r="D104" s="2">
        <v>40659</v>
      </c>
      <c r="E104" s="11" t="s">
        <v>282</v>
      </c>
      <c r="F104" s="11">
        <v>2011</v>
      </c>
      <c r="G104" s="11">
        <v>9</v>
      </c>
    </row>
    <row r="105" spans="1:7" x14ac:dyDescent="0.25">
      <c r="A105" s="1" t="s">
        <v>234</v>
      </c>
      <c r="B105" s="1" t="s">
        <v>235</v>
      </c>
      <c r="C105" s="1" t="s">
        <v>69</v>
      </c>
      <c r="D105" s="2">
        <v>40021</v>
      </c>
      <c r="E105" s="14" t="s">
        <v>286</v>
      </c>
      <c r="F105" s="14">
        <v>2009</v>
      </c>
      <c r="G105" s="14">
        <v>11</v>
      </c>
    </row>
    <row r="106" spans="1:7" x14ac:dyDescent="0.25">
      <c r="A106" s="1" t="s">
        <v>236</v>
      </c>
      <c r="B106" s="1" t="s">
        <v>237</v>
      </c>
      <c r="C106" s="1" t="s">
        <v>6</v>
      </c>
      <c r="D106" s="2">
        <v>38443</v>
      </c>
      <c r="E106" s="2" t="s">
        <v>282</v>
      </c>
      <c r="F106" s="11">
        <v>2005</v>
      </c>
      <c r="G106" s="11">
        <v>15</v>
      </c>
    </row>
    <row r="107" spans="1:7" x14ac:dyDescent="0.25">
      <c r="A107" s="1" t="s">
        <v>238</v>
      </c>
      <c r="B107" s="1" t="s">
        <v>239</v>
      </c>
      <c r="C107" s="1" t="s">
        <v>240</v>
      </c>
      <c r="D107" s="2">
        <v>40695</v>
      </c>
      <c r="E107" s="11" t="s">
        <v>279</v>
      </c>
      <c r="F107" s="11">
        <v>2011</v>
      </c>
      <c r="G107" s="11">
        <v>9</v>
      </c>
    </row>
    <row r="108" spans="1:7" x14ac:dyDescent="0.25">
      <c r="A108" s="1" t="s">
        <v>241</v>
      </c>
      <c r="B108" s="1" t="s">
        <v>242</v>
      </c>
      <c r="C108" s="1" t="s">
        <v>6</v>
      </c>
      <c r="D108" s="2">
        <v>39997</v>
      </c>
      <c r="E108" s="14" t="s">
        <v>286</v>
      </c>
      <c r="F108" s="14">
        <v>2009</v>
      </c>
      <c r="G108" s="14">
        <v>11</v>
      </c>
    </row>
    <row r="109" spans="1:7" x14ac:dyDescent="0.25">
      <c r="A109" s="1" t="s">
        <v>243</v>
      </c>
      <c r="B109" s="1" t="s">
        <v>244</v>
      </c>
      <c r="C109" s="1" t="s">
        <v>6</v>
      </c>
      <c r="D109" s="2">
        <v>41788</v>
      </c>
      <c r="E109" s="11" t="s">
        <v>274</v>
      </c>
      <c r="F109" s="11">
        <v>2014</v>
      </c>
      <c r="G109" s="11">
        <v>6</v>
      </c>
    </row>
    <row r="110" spans="1:7" x14ac:dyDescent="0.25">
      <c r="A110" s="1" t="s">
        <v>245</v>
      </c>
      <c r="B110" s="1" t="s">
        <v>246</v>
      </c>
      <c r="C110" s="1" t="s">
        <v>78</v>
      </c>
      <c r="D110" s="2">
        <v>40725</v>
      </c>
      <c r="E110" s="11" t="s">
        <v>286</v>
      </c>
      <c r="F110" s="11">
        <v>2011</v>
      </c>
      <c r="G110" s="11">
        <v>9</v>
      </c>
    </row>
    <row r="111" spans="1:7" x14ac:dyDescent="0.25">
      <c r="A111" s="1" t="s">
        <v>247</v>
      </c>
      <c r="B111" s="1" t="s">
        <v>248</v>
      </c>
      <c r="C111" s="1" t="s">
        <v>6</v>
      </c>
      <c r="D111" s="2">
        <v>40057</v>
      </c>
      <c r="E111" s="14" t="s">
        <v>287</v>
      </c>
      <c r="F111" s="14">
        <v>2009</v>
      </c>
      <c r="G111" s="14">
        <v>11</v>
      </c>
    </row>
    <row r="112" spans="1:7" x14ac:dyDescent="0.25">
      <c r="A112" s="1" t="s">
        <v>249</v>
      </c>
      <c r="B112" s="1" t="s">
        <v>250</v>
      </c>
      <c r="C112" s="1" t="s">
        <v>6</v>
      </c>
      <c r="D112" s="2">
        <v>42061</v>
      </c>
      <c r="E112" s="11" t="s">
        <v>281</v>
      </c>
      <c r="F112" s="11">
        <v>2015</v>
      </c>
      <c r="G112" s="11">
        <v>5</v>
      </c>
    </row>
    <row r="113" spans="1:7" x14ac:dyDescent="0.25">
      <c r="A113" s="1" t="s">
        <v>251</v>
      </c>
      <c r="B113" s="1" t="s">
        <v>252</v>
      </c>
      <c r="C113" s="1" t="s">
        <v>6</v>
      </c>
      <c r="D113" s="2">
        <v>40725</v>
      </c>
      <c r="E113" s="11" t="s">
        <v>286</v>
      </c>
      <c r="F113" s="11">
        <v>2011</v>
      </c>
      <c r="G113" s="11">
        <v>9</v>
      </c>
    </row>
    <row r="114" spans="1:7" x14ac:dyDescent="0.25">
      <c r="A114" s="1" t="s">
        <v>253</v>
      </c>
      <c r="B114" s="1" t="s">
        <v>254</v>
      </c>
      <c r="C114" s="1" t="s">
        <v>78</v>
      </c>
      <c r="D114" s="2">
        <v>40057</v>
      </c>
      <c r="E114" s="14" t="s">
        <v>287</v>
      </c>
      <c r="F114" s="14">
        <v>2009</v>
      </c>
      <c r="G114" s="14">
        <v>11</v>
      </c>
    </row>
    <row r="115" spans="1:7" x14ac:dyDescent="0.25">
      <c r="A115" s="1" t="s">
        <v>255</v>
      </c>
      <c r="B115" s="1" t="s">
        <v>256</v>
      </c>
      <c r="C115" s="1" t="s">
        <v>6</v>
      </c>
      <c r="D115" s="2">
        <v>41122</v>
      </c>
      <c r="E115" s="2" t="s">
        <v>280</v>
      </c>
      <c r="F115" s="11">
        <v>2012</v>
      </c>
      <c r="G115" s="11">
        <v>8</v>
      </c>
    </row>
    <row r="116" spans="1:7" x14ac:dyDescent="0.25">
      <c r="A116" s="1" t="s">
        <v>257</v>
      </c>
      <c r="B116" s="1" t="s">
        <v>258</v>
      </c>
      <c r="C116" s="1" t="s">
        <v>6</v>
      </c>
      <c r="D116" s="2">
        <v>40940</v>
      </c>
      <c r="E116" s="2" t="s">
        <v>281</v>
      </c>
      <c r="F116" s="11">
        <v>2012</v>
      </c>
      <c r="G116" s="11">
        <v>8</v>
      </c>
    </row>
    <row r="117" spans="1:7" x14ac:dyDescent="0.25">
      <c r="A117" s="1" t="s">
        <v>259</v>
      </c>
      <c r="B117" s="1" t="s">
        <v>260</v>
      </c>
      <c r="C117" s="1" t="s">
        <v>6</v>
      </c>
      <c r="D117" s="2">
        <v>41122</v>
      </c>
      <c r="E117" s="2" t="s">
        <v>280</v>
      </c>
      <c r="F117" s="11">
        <v>2012</v>
      </c>
      <c r="G117" s="11">
        <v>8</v>
      </c>
    </row>
    <row r="118" spans="1:7" x14ac:dyDescent="0.25">
      <c r="A118" s="1" t="s">
        <v>261</v>
      </c>
      <c r="B118" s="1" t="s">
        <v>262</v>
      </c>
      <c r="C118" s="1" t="s">
        <v>6</v>
      </c>
      <c r="D118" s="2">
        <v>40725</v>
      </c>
      <c r="E118" s="11" t="s">
        <v>286</v>
      </c>
      <c r="F118" s="11">
        <v>2011</v>
      </c>
      <c r="G118" s="11">
        <v>9</v>
      </c>
    </row>
    <row r="119" spans="1:7" x14ac:dyDescent="0.25">
      <c r="A119" s="1" t="s">
        <v>263</v>
      </c>
      <c r="B119" s="1" t="s">
        <v>264</v>
      </c>
      <c r="C119" s="1" t="s">
        <v>6</v>
      </c>
      <c r="D119" s="2">
        <v>40735</v>
      </c>
      <c r="E119" s="11" t="s">
        <v>286</v>
      </c>
      <c r="F119" s="11">
        <v>2011</v>
      </c>
      <c r="G119" s="11">
        <v>9</v>
      </c>
    </row>
    <row r="120" spans="1:7" x14ac:dyDescent="0.25">
      <c r="A120" s="1" t="s">
        <v>265</v>
      </c>
      <c r="B120" s="1" t="s">
        <v>266</v>
      </c>
      <c r="C120" s="1" t="s">
        <v>78</v>
      </c>
      <c r="D120" s="2">
        <v>40969</v>
      </c>
      <c r="E120" s="2" t="s">
        <v>283</v>
      </c>
      <c r="F120" s="11">
        <v>2012</v>
      </c>
      <c r="G120" s="11">
        <v>8</v>
      </c>
    </row>
    <row r="121" spans="1:7" x14ac:dyDescent="0.25">
      <c r="A121" s="1" t="s">
        <v>267</v>
      </c>
      <c r="B121" s="1" t="s">
        <v>268</v>
      </c>
      <c r="C121" s="1" t="s">
        <v>6</v>
      </c>
      <c r="D121" s="2">
        <v>41766</v>
      </c>
      <c r="E121" s="11" t="s">
        <v>274</v>
      </c>
      <c r="F121" s="11">
        <v>2014</v>
      </c>
      <c r="G121" s="11">
        <v>6</v>
      </c>
    </row>
    <row r="122" spans="1:7" x14ac:dyDescent="0.25">
      <c r="A122" s="1" t="s">
        <v>269</v>
      </c>
      <c r="B122" s="1" t="s">
        <v>270</v>
      </c>
      <c r="C122" s="1" t="s">
        <v>69</v>
      </c>
      <c r="D122" s="2">
        <v>40969</v>
      </c>
      <c r="E122" s="2" t="s">
        <v>283</v>
      </c>
      <c r="F122" s="11">
        <v>2012</v>
      </c>
      <c r="G122" s="11">
        <v>8</v>
      </c>
    </row>
    <row r="123" spans="1:7" x14ac:dyDescent="0.25">
      <c r="A123" s="1" t="s">
        <v>271</v>
      </c>
      <c r="B123" s="1" t="s">
        <v>272</v>
      </c>
      <c r="C123" s="1" t="s">
        <v>273</v>
      </c>
      <c r="D123" s="2">
        <v>37653</v>
      </c>
      <c r="E123" s="2" t="s">
        <v>281</v>
      </c>
      <c r="F123" s="11">
        <v>2003</v>
      </c>
      <c r="G123" s="11">
        <v>17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tabSelected="1" topLeftCell="A7" workbookViewId="0">
      <selection activeCell="N15" sqref="N15"/>
    </sheetView>
  </sheetViews>
  <sheetFormatPr baseColWidth="10" defaultRowHeight="15" x14ac:dyDescent="0.25"/>
  <cols>
    <col min="1" max="1" width="21.5703125" bestFit="1" customWidth="1"/>
    <col min="2" max="2" width="37.7109375" bestFit="1" customWidth="1"/>
    <col min="3" max="3" width="31.140625" bestFit="1" customWidth="1"/>
    <col min="4" max="4" width="14.140625" bestFit="1" customWidth="1"/>
    <col min="5" max="5" width="11.28515625" bestFit="1" customWidth="1"/>
    <col min="6" max="6" width="12.42578125" bestFit="1" customWidth="1"/>
    <col min="7" max="7" width="18" bestFit="1" customWidth="1"/>
    <col min="9" max="9" width="9.85546875" customWidth="1"/>
    <col min="10" max="10" width="19.28515625" customWidth="1"/>
    <col min="11" max="12" width="11.7109375" bestFit="1" customWidth="1"/>
    <col min="13" max="13" width="12.140625" bestFit="1" customWidth="1"/>
    <col min="14" max="14" width="24" customWidth="1"/>
    <col min="15" max="15" width="12.14062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275</v>
      </c>
      <c r="F1" s="17" t="s">
        <v>276</v>
      </c>
      <c r="G1" s="17" t="s">
        <v>289</v>
      </c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1" t="s">
        <v>4</v>
      </c>
      <c r="B2" s="1" t="s">
        <v>5</v>
      </c>
      <c r="C2" s="1" t="s">
        <v>6</v>
      </c>
      <c r="D2" s="2">
        <v>42256</v>
      </c>
      <c r="E2" s="11" t="s">
        <v>287</v>
      </c>
      <c r="F2" s="11">
        <v>2015</v>
      </c>
      <c r="G2" s="11">
        <f>Table3[[#This Row],[año ingres]]-2020</f>
        <v>-5</v>
      </c>
      <c r="H2" s="34"/>
      <c r="I2" s="34"/>
      <c r="J2" s="23" t="s">
        <v>319</v>
      </c>
      <c r="K2" s="23"/>
      <c r="L2" s="23"/>
      <c r="M2" s="23"/>
      <c r="N2" s="23"/>
      <c r="O2" s="23"/>
      <c r="Q2" s="34"/>
    </row>
    <row r="3" spans="1:17" ht="18.75" customHeight="1" x14ac:dyDescent="0.25">
      <c r="A3" s="1" t="s">
        <v>9</v>
      </c>
      <c r="B3" s="1" t="s">
        <v>10</v>
      </c>
      <c r="C3" s="1" t="s">
        <v>11</v>
      </c>
      <c r="D3" s="2">
        <v>42042</v>
      </c>
      <c r="E3" s="11" t="s">
        <v>281</v>
      </c>
      <c r="F3" s="11">
        <v>2015</v>
      </c>
      <c r="G3" s="11">
        <f>Table3[[#This Row],[año ingres]]-2020</f>
        <v>-5</v>
      </c>
      <c r="H3" s="34"/>
      <c r="I3" s="34"/>
      <c r="J3" s="24" t="s">
        <v>313</v>
      </c>
      <c r="K3" s="24" t="s">
        <v>314</v>
      </c>
      <c r="L3" s="24" t="s">
        <v>315</v>
      </c>
      <c r="M3" s="24" t="s">
        <v>316</v>
      </c>
      <c r="N3" s="24" t="s">
        <v>317</v>
      </c>
      <c r="O3" s="24" t="s">
        <v>318</v>
      </c>
      <c r="P3" s="24" t="s">
        <v>320</v>
      </c>
      <c r="Q3" s="34"/>
    </row>
    <row r="4" spans="1:17" x14ac:dyDescent="0.25">
      <c r="A4" s="1" t="s">
        <v>70</v>
      </c>
      <c r="B4" s="1" t="s">
        <v>71</v>
      </c>
      <c r="C4" s="1" t="s">
        <v>6</v>
      </c>
      <c r="D4" s="2">
        <v>42049</v>
      </c>
      <c r="E4" s="11" t="s">
        <v>281</v>
      </c>
      <c r="F4" s="11">
        <v>2015</v>
      </c>
      <c r="G4" s="11">
        <f>Table3[[#This Row],[año ingres]]-2020</f>
        <v>-5</v>
      </c>
      <c r="H4" s="34"/>
      <c r="I4" s="29" t="s">
        <v>311</v>
      </c>
      <c r="J4" s="25">
        <v>4</v>
      </c>
      <c r="K4" s="25">
        <v>7</v>
      </c>
      <c r="L4" s="25">
        <v>7</v>
      </c>
      <c r="M4" s="25">
        <v>3</v>
      </c>
      <c r="N4" s="25">
        <v>0</v>
      </c>
      <c r="O4" s="25">
        <v>0</v>
      </c>
      <c r="P4" s="27">
        <f>SUM(J4:O4)</f>
        <v>21</v>
      </c>
      <c r="Q4" s="34"/>
    </row>
    <row r="5" spans="1:17" x14ac:dyDescent="0.25">
      <c r="A5" s="1" t="s">
        <v>81</v>
      </c>
      <c r="B5" s="1" t="s">
        <v>82</v>
      </c>
      <c r="C5" s="1" t="s">
        <v>6</v>
      </c>
      <c r="D5" s="2">
        <v>42185</v>
      </c>
      <c r="E5" s="11" t="s">
        <v>279</v>
      </c>
      <c r="F5" s="11">
        <v>2015</v>
      </c>
      <c r="G5" s="11">
        <f>Table3[[#This Row],[año ingres]]-2020</f>
        <v>-5</v>
      </c>
      <c r="H5" s="34"/>
      <c r="I5" s="30" t="s">
        <v>312</v>
      </c>
      <c r="J5" s="26">
        <v>50</v>
      </c>
      <c r="K5" s="26">
        <v>38</v>
      </c>
      <c r="L5" s="26">
        <v>26</v>
      </c>
      <c r="M5" s="26">
        <v>5</v>
      </c>
      <c r="N5" s="26">
        <v>3</v>
      </c>
      <c r="O5" s="26">
        <v>3</v>
      </c>
      <c r="P5" s="27">
        <f>SUM(J5:O5)</f>
        <v>125</v>
      </c>
      <c r="Q5" s="34"/>
    </row>
    <row r="6" spans="1:17" x14ac:dyDescent="0.25">
      <c r="A6" s="1" t="s">
        <v>83</v>
      </c>
      <c r="B6" s="1" t="s">
        <v>84</v>
      </c>
      <c r="C6" s="1" t="s">
        <v>69</v>
      </c>
      <c r="D6" s="2">
        <v>42256</v>
      </c>
      <c r="E6" s="11" t="s">
        <v>287</v>
      </c>
      <c r="F6" s="11">
        <v>2015</v>
      </c>
      <c r="G6" s="11">
        <f>Table3[[#This Row],[año ingres]]-2020</f>
        <v>-5</v>
      </c>
      <c r="H6" s="34"/>
      <c r="I6" s="34"/>
      <c r="J6" s="34"/>
      <c r="K6" s="34"/>
      <c r="L6" s="34"/>
      <c r="M6" s="34"/>
      <c r="N6" s="34"/>
      <c r="O6" s="34"/>
      <c r="P6" s="28">
        <f>SUM(P4:P5)</f>
        <v>146</v>
      </c>
      <c r="Q6" s="34"/>
    </row>
    <row r="7" spans="1:17" x14ac:dyDescent="0.25">
      <c r="A7" s="1" t="s">
        <v>91</v>
      </c>
      <c r="B7" s="1" t="s">
        <v>92</v>
      </c>
      <c r="C7" s="1" t="s">
        <v>6</v>
      </c>
      <c r="D7" s="2">
        <v>42248</v>
      </c>
      <c r="E7" s="11" t="s">
        <v>287</v>
      </c>
      <c r="F7" s="11">
        <v>2015</v>
      </c>
      <c r="G7" s="11">
        <f>Table3[[#This Row],[año ingres]]-2020</f>
        <v>-5</v>
      </c>
      <c r="H7" s="34"/>
      <c r="I7" s="34"/>
      <c r="J7" s="34"/>
      <c r="K7" s="34"/>
      <c r="L7" s="34"/>
      <c r="M7" s="34"/>
      <c r="N7" s="34"/>
      <c r="O7" s="34"/>
      <c r="Q7" s="34"/>
    </row>
    <row r="8" spans="1:17" x14ac:dyDescent="0.25">
      <c r="A8" s="1" t="s">
        <v>128</v>
      </c>
      <c r="B8" s="1" t="s">
        <v>129</v>
      </c>
      <c r="C8" s="1" t="s">
        <v>6</v>
      </c>
      <c r="D8" s="2">
        <v>42230</v>
      </c>
      <c r="E8" s="11" t="s">
        <v>280</v>
      </c>
      <c r="F8" s="11">
        <v>2015</v>
      </c>
      <c r="G8" s="11">
        <f>Table3[[#This Row],[año ingres]]-2020</f>
        <v>-5</v>
      </c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x14ac:dyDescent="0.25">
      <c r="A9" s="1" t="s">
        <v>142</v>
      </c>
      <c r="B9" s="1" t="s">
        <v>143</v>
      </c>
      <c r="C9" s="1" t="s">
        <v>6</v>
      </c>
      <c r="D9" s="2">
        <v>42248</v>
      </c>
      <c r="E9" s="11" t="s">
        <v>287</v>
      </c>
      <c r="F9" s="11">
        <v>2015</v>
      </c>
      <c r="G9" s="11">
        <f>Table3[[#This Row],[año ingres]]-2020</f>
        <v>-5</v>
      </c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7" x14ac:dyDescent="0.25">
      <c r="A10" s="1" t="s">
        <v>146</v>
      </c>
      <c r="B10" s="1" t="s">
        <v>147</v>
      </c>
      <c r="C10" s="1" t="s">
        <v>69</v>
      </c>
      <c r="D10" s="2">
        <v>42206</v>
      </c>
      <c r="E10" s="11" t="s">
        <v>286</v>
      </c>
      <c r="F10" s="11">
        <v>2015</v>
      </c>
      <c r="G10" s="11">
        <f>Table3[[#This Row],[año ingres]]-2020</f>
        <v>-5</v>
      </c>
      <c r="H10" s="34"/>
      <c r="I10" s="34"/>
      <c r="J10" s="24" t="s">
        <v>321</v>
      </c>
      <c r="K10" s="24" t="s">
        <v>322</v>
      </c>
      <c r="L10" s="32" t="s">
        <v>321</v>
      </c>
      <c r="M10" s="34"/>
      <c r="N10" s="34"/>
      <c r="O10" s="34"/>
      <c r="P10" s="34"/>
      <c r="Q10" s="34"/>
    </row>
    <row r="11" spans="1:17" x14ac:dyDescent="0.25">
      <c r="A11" s="1" t="s">
        <v>170</v>
      </c>
      <c r="B11" s="1" t="s">
        <v>171</v>
      </c>
      <c r="C11" s="1" t="s">
        <v>6</v>
      </c>
      <c r="D11" s="2">
        <v>42248</v>
      </c>
      <c r="E11" s="11" t="s">
        <v>287</v>
      </c>
      <c r="F11" s="11">
        <v>2015</v>
      </c>
      <c r="G11" s="11">
        <f>Table3[[#This Row],[año ingres]]-2020</f>
        <v>-5</v>
      </c>
      <c r="H11" s="34"/>
      <c r="I11" s="34">
        <v>1</v>
      </c>
      <c r="J11" s="24" t="s">
        <v>323</v>
      </c>
      <c r="K11" s="31">
        <f>+J4+J5</f>
        <v>54</v>
      </c>
      <c r="L11" s="33">
        <f>+K11*I11</f>
        <v>54</v>
      </c>
      <c r="M11" s="34"/>
      <c r="N11" s="34"/>
      <c r="O11" s="34"/>
      <c r="P11" s="34"/>
      <c r="Q11" s="34"/>
    </row>
    <row r="12" spans="1:17" x14ac:dyDescent="0.25">
      <c r="A12" s="1" t="s">
        <v>202</v>
      </c>
      <c r="B12" s="1" t="s">
        <v>203</v>
      </c>
      <c r="C12" s="1" t="s">
        <v>6</v>
      </c>
      <c r="D12" s="2">
        <v>42317</v>
      </c>
      <c r="E12" s="11" t="s">
        <v>278</v>
      </c>
      <c r="F12" s="11">
        <v>2015</v>
      </c>
      <c r="G12" s="11">
        <f>Table3[[#This Row],[año ingres]]-2020</f>
        <v>-5</v>
      </c>
      <c r="H12" s="34"/>
      <c r="I12" s="34">
        <v>2</v>
      </c>
      <c r="J12" s="24" t="s">
        <v>324</v>
      </c>
      <c r="K12" s="31">
        <f>+K4+K5</f>
        <v>45</v>
      </c>
      <c r="L12" s="33">
        <f>+K12*I12</f>
        <v>90</v>
      </c>
      <c r="M12" s="34"/>
      <c r="N12" s="34"/>
      <c r="O12" s="34"/>
      <c r="P12" s="34"/>
      <c r="Q12" s="34"/>
    </row>
    <row r="13" spans="1:17" x14ac:dyDescent="0.25">
      <c r="A13" s="1" t="s">
        <v>204</v>
      </c>
      <c r="B13" s="1" t="s">
        <v>205</v>
      </c>
      <c r="C13" s="1" t="s">
        <v>6</v>
      </c>
      <c r="D13" s="2">
        <v>42241</v>
      </c>
      <c r="E13" s="11" t="s">
        <v>280</v>
      </c>
      <c r="F13" s="11">
        <v>2015</v>
      </c>
      <c r="G13" s="11">
        <f>Table3[[#This Row],[año ingres]]-2020</f>
        <v>-5</v>
      </c>
      <c r="H13" s="34"/>
      <c r="I13" s="34">
        <v>3</v>
      </c>
      <c r="J13" s="24" t="s">
        <v>325</v>
      </c>
      <c r="K13" s="31">
        <f>+L4+L5</f>
        <v>33</v>
      </c>
      <c r="L13" s="33">
        <f t="shared" ref="L13:L16" si="0">+K13*I13</f>
        <v>99</v>
      </c>
      <c r="M13" s="34"/>
      <c r="N13" s="34"/>
      <c r="O13" s="34"/>
      <c r="P13" s="34"/>
      <c r="Q13" s="34"/>
    </row>
    <row r="14" spans="1:17" x14ac:dyDescent="0.25">
      <c r="A14" s="1" t="s">
        <v>210</v>
      </c>
      <c r="B14" s="1" t="s">
        <v>211</v>
      </c>
      <c r="C14" s="1" t="s">
        <v>6</v>
      </c>
      <c r="D14" s="2">
        <v>42248</v>
      </c>
      <c r="E14" s="11" t="s">
        <v>287</v>
      </c>
      <c r="F14" s="11">
        <v>2015</v>
      </c>
      <c r="G14" s="11">
        <f>Table3[[#This Row],[año ingres]]-2020</f>
        <v>-5</v>
      </c>
      <c r="H14" s="34"/>
      <c r="I14" s="34">
        <v>4</v>
      </c>
      <c r="J14" s="24" t="s">
        <v>326</v>
      </c>
      <c r="K14" s="31">
        <f>+M4+M5</f>
        <v>8</v>
      </c>
      <c r="L14" s="33">
        <f t="shared" si="0"/>
        <v>32</v>
      </c>
      <c r="M14" s="34"/>
      <c r="N14" s="34"/>
      <c r="O14" s="34"/>
      <c r="P14" s="34"/>
      <c r="Q14" s="34"/>
    </row>
    <row r="15" spans="1:17" x14ac:dyDescent="0.25">
      <c r="A15" s="1" t="s">
        <v>214</v>
      </c>
      <c r="B15" s="1" t="s">
        <v>215</v>
      </c>
      <c r="C15" s="1" t="s">
        <v>69</v>
      </c>
      <c r="D15" s="2">
        <v>42241</v>
      </c>
      <c r="E15" s="11" t="s">
        <v>280</v>
      </c>
      <c r="F15" s="11">
        <v>2015</v>
      </c>
      <c r="G15" s="11">
        <f>Table3[[#This Row],[año ingres]]-2020</f>
        <v>-5</v>
      </c>
      <c r="H15" s="34"/>
      <c r="I15" s="34">
        <v>5</v>
      </c>
      <c r="J15" s="24" t="s">
        <v>327</v>
      </c>
      <c r="K15" s="31">
        <f>+N4+N5</f>
        <v>3</v>
      </c>
      <c r="L15" s="33">
        <f t="shared" si="0"/>
        <v>15</v>
      </c>
      <c r="M15" s="34"/>
      <c r="N15" s="34"/>
      <c r="O15" s="34"/>
      <c r="P15" s="34"/>
      <c r="Q15" s="34"/>
    </row>
    <row r="16" spans="1:17" x14ac:dyDescent="0.25">
      <c r="A16" s="1" t="s">
        <v>216</v>
      </c>
      <c r="B16" s="1" t="s">
        <v>217</v>
      </c>
      <c r="C16" s="1" t="s">
        <v>6</v>
      </c>
      <c r="D16" s="2">
        <v>42186</v>
      </c>
      <c r="E16" s="11" t="s">
        <v>286</v>
      </c>
      <c r="F16" s="11">
        <v>2015</v>
      </c>
      <c r="G16" s="11">
        <f>Table3[[#This Row],[año ingres]]-2020</f>
        <v>-5</v>
      </c>
      <c r="H16" s="34"/>
      <c r="I16" s="34">
        <v>6</v>
      </c>
      <c r="J16" s="24" t="s">
        <v>328</v>
      </c>
      <c r="K16" s="31">
        <f>+O4+O5</f>
        <v>3</v>
      </c>
      <c r="L16" s="33">
        <f t="shared" si="0"/>
        <v>18</v>
      </c>
      <c r="M16" s="34"/>
      <c r="N16" s="34"/>
      <c r="O16" s="34"/>
      <c r="P16" s="34"/>
      <c r="Q16" s="34"/>
    </row>
    <row r="17" spans="1:17" x14ac:dyDescent="0.25">
      <c r="A17" s="1" t="s">
        <v>226</v>
      </c>
      <c r="B17" s="1" t="s">
        <v>227</v>
      </c>
      <c r="C17" s="1" t="s">
        <v>69</v>
      </c>
      <c r="D17" s="2">
        <v>42297</v>
      </c>
      <c r="E17" s="11" t="s">
        <v>288</v>
      </c>
      <c r="F17" s="11">
        <v>2015</v>
      </c>
      <c r="G17" s="11">
        <f>Table3[[#This Row],[año ingres]]-2020</f>
        <v>-5</v>
      </c>
      <c r="H17" s="34"/>
      <c r="I17" s="34"/>
      <c r="K17" s="27">
        <f>SUM(K11:K16)</f>
        <v>146</v>
      </c>
      <c r="L17" s="28">
        <f>SUM(L11:L16)</f>
        <v>308</v>
      </c>
      <c r="M17" s="34"/>
      <c r="N17" s="34"/>
      <c r="O17" s="34"/>
      <c r="P17" s="34"/>
      <c r="Q17" s="34"/>
    </row>
    <row r="18" spans="1:17" x14ac:dyDescent="0.25">
      <c r="A18" s="1" t="s">
        <v>249</v>
      </c>
      <c r="B18" s="1" t="s">
        <v>250</v>
      </c>
      <c r="C18" s="1" t="s">
        <v>6</v>
      </c>
      <c r="D18" s="2">
        <v>42061</v>
      </c>
      <c r="E18" s="11" t="s">
        <v>281</v>
      </c>
      <c r="F18" s="11">
        <v>2015</v>
      </c>
      <c r="G18" s="11">
        <f>Table3[[#This Row],[año ingres]]-2020</f>
        <v>-5</v>
      </c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25">
      <c r="A19" s="1" t="s">
        <v>138</v>
      </c>
      <c r="B19" s="1" t="s">
        <v>139</v>
      </c>
      <c r="C19" s="1" t="s">
        <v>6</v>
      </c>
      <c r="D19" s="2">
        <v>41800</v>
      </c>
      <c r="E19" s="11" t="s">
        <v>279</v>
      </c>
      <c r="F19" s="11">
        <v>2014</v>
      </c>
      <c r="G19" s="11">
        <f>Table3[[#This Row],[año ingres]]-2020</f>
        <v>-6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25">
      <c r="A20" s="1" t="s">
        <v>144</v>
      </c>
      <c r="B20" s="1" t="s">
        <v>145</v>
      </c>
      <c r="C20" s="1" t="s">
        <v>69</v>
      </c>
      <c r="D20" s="2">
        <v>41667</v>
      </c>
      <c r="E20" s="11" t="s">
        <v>284</v>
      </c>
      <c r="F20" s="11">
        <v>2014</v>
      </c>
      <c r="G20" s="11">
        <f>Table3[[#This Row],[año ingres]]-2020</f>
        <v>-6</v>
      </c>
      <c r="H20" s="34"/>
      <c r="I20" s="37" t="s">
        <v>338</v>
      </c>
      <c r="J20" s="37"/>
      <c r="K20" s="37"/>
      <c r="L20" s="34"/>
      <c r="M20" s="34"/>
      <c r="N20" s="34"/>
      <c r="O20" s="34"/>
      <c r="P20" s="34"/>
      <c r="Q20" s="34"/>
    </row>
    <row r="21" spans="1:17" x14ac:dyDescent="0.25">
      <c r="A21" s="1" t="s">
        <v>148</v>
      </c>
      <c r="B21" s="1" t="s">
        <v>149</v>
      </c>
      <c r="C21" s="1" t="s">
        <v>6</v>
      </c>
      <c r="D21" s="2">
        <v>41852</v>
      </c>
      <c r="E21" s="11" t="s">
        <v>280</v>
      </c>
      <c r="F21" s="11">
        <v>2014</v>
      </c>
      <c r="G21" s="11">
        <f>Table3[[#This Row],[año ingres]]-2020</f>
        <v>-6</v>
      </c>
      <c r="H21" s="34"/>
      <c r="I21" s="34"/>
      <c r="J21" s="24" t="s">
        <v>330</v>
      </c>
      <c r="K21" s="24" t="s">
        <v>329</v>
      </c>
      <c r="L21" s="34"/>
      <c r="M21" s="34"/>
      <c r="N21" s="24" t="s">
        <v>330</v>
      </c>
      <c r="O21" s="24" t="s">
        <v>329</v>
      </c>
      <c r="P21" s="34"/>
      <c r="Q21" s="34"/>
    </row>
    <row r="22" spans="1:17" x14ac:dyDescent="0.25">
      <c r="A22" s="1" t="s">
        <v>150</v>
      </c>
      <c r="B22" s="1" t="s">
        <v>151</v>
      </c>
      <c r="C22" s="1" t="s">
        <v>6</v>
      </c>
      <c r="D22" s="2">
        <v>41976</v>
      </c>
      <c r="E22" s="11" t="s">
        <v>285</v>
      </c>
      <c r="F22" s="11">
        <v>2014</v>
      </c>
      <c r="G22" s="11">
        <f>Table3[[#This Row],[año ingres]]-2020</f>
        <v>-6</v>
      </c>
      <c r="H22" s="34"/>
      <c r="I22" s="35" t="s">
        <v>331</v>
      </c>
      <c r="J22" s="24" t="s">
        <v>323</v>
      </c>
      <c r="K22" s="31">
        <v>54</v>
      </c>
      <c r="L22" s="34"/>
      <c r="M22" s="35" t="s">
        <v>331</v>
      </c>
      <c r="N22" s="24" t="s">
        <v>323</v>
      </c>
      <c r="O22" s="31">
        <f>+K22+6</f>
        <v>60</v>
      </c>
      <c r="P22" s="34"/>
      <c r="Q22" s="34"/>
    </row>
    <row r="23" spans="1:17" x14ac:dyDescent="0.25">
      <c r="A23" s="1" t="s">
        <v>160</v>
      </c>
      <c r="B23" s="1" t="s">
        <v>161</v>
      </c>
      <c r="C23" s="1" t="s">
        <v>6</v>
      </c>
      <c r="D23" s="2">
        <v>41789</v>
      </c>
      <c r="E23" s="11" t="s">
        <v>274</v>
      </c>
      <c r="F23" s="11">
        <v>2014</v>
      </c>
      <c r="G23" s="11">
        <f>Table3[[#This Row],[año ingres]]-2020</f>
        <v>-6</v>
      </c>
      <c r="H23" s="34"/>
      <c r="I23" s="35"/>
      <c r="J23" s="24" t="s">
        <v>324</v>
      </c>
      <c r="K23" s="31">
        <v>90</v>
      </c>
      <c r="L23" s="34"/>
      <c r="M23" s="35"/>
      <c r="N23" s="24" t="s">
        <v>324</v>
      </c>
      <c r="O23" s="31">
        <f t="shared" ref="O23:O27" si="1">+K23+6</f>
        <v>96</v>
      </c>
      <c r="P23" s="34"/>
      <c r="Q23" s="34"/>
    </row>
    <row r="24" spans="1:17" x14ac:dyDescent="0.25">
      <c r="A24" s="1" t="s">
        <v>184</v>
      </c>
      <c r="B24" s="1" t="s">
        <v>185</v>
      </c>
      <c r="C24" s="1" t="s">
        <v>6</v>
      </c>
      <c r="D24" s="2">
        <v>41989</v>
      </c>
      <c r="E24" s="11" t="s">
        <v>285</v>
      </c>
      <c r="F24" s="11">
        <v>2014</v>
      </c>
      <c r="G24" s="11">
        <f>Table3[[#This Row],[año ingres]]-2020</f>
        <v>-6</v>
      </c>
      <c r="H24" s="34"/>
      <c r="I24" s="35"/>
      <c r="J24" s="24" t="s">
        <v>325</v>
      </c>
      <c r="K24" s="31">
        <v>99</v>
      </c>
      <c r="L24" s="34"/>
      <c r="M24" s="35"/>
      <c r="N24" s="24" t="s">
        <v>325</v>
      </c>
      <c r="O24" s="31">
        <f t="shared" si="1"/>
        <v>105</v>
      </c>
      <c r="P24" s="34"/>
      <c r="Q24" s="34"/>
    </row>
    <row r="25" spans="1:17" x14ac:dyDescent="0.25">
      <c r="A25" s="1" t="s">
        <v>228</v>
      </c>
      <c r="B25" s="1" t="s">
        <v>229</v>
      </c>
      <c r="C25" s="1" t="s">
        <v>6</v>
      </c>
      <c r="D25" s="2">
        <v>41976</v>
      </c>
      <c r="E25" s="11" t="s">
        <v>285</v>
      </c>
      <c r="F25" s="11">
        <v>2014</v>
      </c>
      <c r="G25" s="11">
        <f>Table3[[#This Row],[año ingres]]-2020</f>
        <v>-6</v>
      </c>
      <c r="H25" s="34"/>
      <c r="I25" s="35"/>
      <c r="J25" s="24" t="s">
        <v>326</v>
      </c>
      <c r="K25" s="31">
        <v>32</v>
      </c>
      <c r="L25" s="34"/>
      <c r="M25" s="35"/>
      <c r="N25" s="24" t="s">
        <v>326</v>
      </c>
      <c r="O25" s="31">
        <f t="shared" si="1"/>
        <v>38</v>
      </c>
      <c r="P25" s="34"/>
      <c r="Q25" s="34"/>
    </row>
    <row r="26" spans="1:17" x14ac:dyDescent="0.25">
      <c r="A26" s="1" t="s">
        <v>243</v>
      </c>
      <c r="B26" s="1" t="s">
        <v>244</v>
      </c>
      <c r="C26" s="1" t="s">
        <v>6</v>
      </c>
      <c r="D26" s="2">
        <v>41788</v>
      </c>
      <c r="E26" s="11" t="s">
        <v>274</v>
      </c>
      <c r="F26" s="11">
        <v>2014</v>
      </c>
      <c r="G26" s="11">
        <f>Table3[[#This Row],[año ingres]]-2020</f>
        <v>-6</v>
      </c>
      <c r="H26" s="34"/>
      <c r="I26" s="35"/>
      <c r="J26" s="24" t="s">
        <v>327</v>
      </c>
      <c r="K26" s="31">
        <v>15</v>
      </c>
      <c r="L26" s="34"/>
      <c r="M26" s="35"/>
      <c r="N26" s="24" t="s">
        <v>327</v>
      </c>
      <c r="O26" s="31">
        <f t="shared" si="1"/>
        <v>21</v>
      </c>
      <c r="P26" s="34"/>
      <c r="Q26" s="34"/>
    </row>
    <row r="27" spans="1:17" x14ac:dyDescent="0.25">
      <c r="A27" s="1" t="s">
        <v>267</v>
      </c>
      <c r="B27" s="1" t="s">
        <v>268</v>
      </c>
      <c r="C27" s="1" t="s">
        <v>6</v>
      </c>
      <c r="D27" s="2">
        <v>41766</v>
      </c>
      <c r="E27" s="11" t="s">
        <v>274</v>
      </c>
      <c r="F27" s="11">
        <v>2014</v>
      </c>
      <c r="G27" s="11">
        <f>Table3[[#This Row],[año ingres]]-2020</f>
        <v>-6</v>
      </c>
      <c r="H27" s="34"/>
      <c r="I27" s="35"/>
      <c r="J27" s="24" t="s">
        <v>328</v>
      </c>
      <c r="K27" s="31">
        <v>18</v>
      </c>
      <c r="L27" s="34"/>
      <c r="M27" s="35"/>
      <c r="N27" s="24" t="s">
        <v>328</v>
      </c>
      <c r="O27" s="31">
        <f t="shared" si="1"/>
        <v>24</v>
      </c>
      <c r="P27" s="34"/>
      <c r="Q27" s="34"/>
    </row>
    <row r="28" spans="1:17" x14ac:dyDescent="0.25">
      <c r="A28" t="s">
        <v>306</v>
      </c>
      <c r="B28" t="s">
        <v>307</v>
      </c>
      <c r="C28" t="s">
        <v>6</v>
      </c>
      <c r="D28" s="2">
        <v>41659</v>
      </c>
      <c r="E28" s="2" t="s">
        <v>284</v>
      </c>
      <c r="F28" s="11">
        <v>2014</v>
      </c>
      <c r="G28" s="11">
        <f>Table3[[#This Row],[año ingres]]-2020</f>
        <v>-6</v>
      </c>
      <c r="H28" s="34"/>
      <c r="I28" s="36" t="s">
        <v>333</v>
      </c>
      <c r="J28" s="24" t="s">
        <v>332</v>
      </c>
      <c r="K28" s="31">
        <v>5</v>
      </c>
      <c r="L28" s="34"/>
      <c r="M28" s="36" t="s">
        <v>333</v>
      </c>
      <c r="N28" s="24" t="s">
        <v>332</v>
      </c>
      <c r="O28" s="31">
        <v>12</v>
      </c>
      <c r="P28" s="34"/>
      <c r="Q28" s="34"/>
    </row>
    <row r="29" spans="1:17" x14ac:dyDescent="0.25">
      <c r="A29" s="1" t="s">
        <v>182</v>
      </c>
      <c r="B29" s="1" t="s">
        <v>183</v>
      </c>
      <c r="C29" s="1" t="s">
        <v>6</v>
      </c>
      <c r="D29" s="2">
        <v>41487</v>
      </c>
      <c r="E29" s="2" t="s">
        <v>280</v>
      </c>
      <c r="F29" s="11">
        <v>2013</v>
      </c>
      <c r="G29" s="11">
        <f>Table3[[#This Row],[año ingres]]-2020</f>
        <v>-7</v>
      </c>
      <c r="H29" s="34"/>
      <c r="I29" s="34"/>
      <c r="J29" s="34"/>
      <c r="K29" s="24">
        <f>SUM(K22:K28)</f>
        <v>313</v>
      </c>
      <c r="L29" s="34"/>
      <c r="M29" s="34"/>
      <c r="N29" s="34"/>
      <c r="O29" s="24">
        <f>SUM(O22:O28)</f>
        <v>356</v>
      </c>
      <c r="P29" s="34"/>
      <c r="Q29" s="34"/>
    </row>
    <row r="30" spans="1:17" x14ac:dyDescent="0.25">
      <c r="A30" s="1" t="s">
        <v>190</v>
      </c>
      <c r="B30" s="1" t="s">
        <v>191</v>
      </c>
      <c r="C30" s="1" t="s">
        <v>6</v>
      </c>
      <c r="D30" s="2">
        <v>41544</v>
      </c>
      <c r="E30" s="2" t="s">
        <v>287</v>
      </c>
      <c r="F30" s="11">
        <v>2013</v>
      </c>
      <c r="G30" s="11">
        <f>Table3[[#This Row],[año ingres]]-2020</f>
        <v>-7</v>
      </c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x14ac:dyDescent="0.25">
      <c r="A31" t="s">
        <v>302</v>
      </c>
      <c r="B31" t="s">
        <v>303</v>
      </c>
      <c r="C31" t="s">
        <v>6</v>
      </c>
      <c r="D31" s="2">
        <v>41384</v>
      </c>
      <c r="E31" s="2" t="s">
        <v>282</v>
      </c>
      <c r="F31" s="11">
        <v>2013</v>
      </c>
      <c r="G31" s="11">
        <f>Table3[[#This Row],[año ingres]]-2020</f>
        <v>-7</v>
      </c>
      <c r="H31" s="34"/>
      <c r="I31" s="34"/>
      <c r="J31" s="24" t="s">
        <v>334</v>
      </c>
      <c r="K31" s="24" t="s">
        <v>329</v>
      </c>
      <c r="L31" s="34"/>
      <c r="M31" s="34"/>
      <c r="N31" s="24" t="s">
        <v>334</v>
      </c>
      <c r="O31" s="24" t="s">
        <v>329</v>
      </c>
      <c r="P31" s="34"/>
      <c r="Q31" s="34"/>
    </row>
    <row r="32" spans="1:17" x14ac:dyDescent="0.25">
      <c r="A32" t="s">
        <v>304</v>
      </c>
      <c r="B32" t="s">
        <v>305</v>
      </c>
      <c r="C32" t="s">
        <v>6</v>
      </c>
      <c r="D32" s="2">
        <v>41446</v>
      </c>
      <c r="E32" s="2" t="s">
        <v>279</v>
      </c>
      <c r="F32" s="11">
        <v>2013</v>
      </c>
      <c r="G32" s="11">
        <f>Table3[[#This Row],[año ingres]]-2020</f>
        <v>-7</v>
      </c>
      <c r="H32" s="34"/>
      <c r="I32" s="34"/>
      <c r="J32" s="24" t="s">
        <v>335</v>
      </c>
      <c r="K32" s="31">
        <v>8</v>
      </c>
      <c r="L32" s="34"/>
      <c r="M32" s="34"/>
      <c r="N32" s="24" t="s">
        <v>335</v>
      </c>
      <c r="O32" s="31">
        <v>8</v>
      </c>
      <c r="P32" s="34"/>
      <c r="Q32" s="34"/>
    </row>
    <row r="33" spans="1:17" x14ac:dyDescent="0.25">
      <c r="A33" s="1" t="s">
        <v>89</v>
      </c>
      <c r="B33" s="1" t="s">
        <v>90</v>
      </c>
      <c r="C33" s="1" t="s">
        <v>69</v>
      </c>
      <c r="D33" s="2">
        <v>41173</v>
      </c>
      <c r="E33" s="2" t="s">
        <v>287</v>
      </c>
      <c r="F33" s="11">
        <v>2012</v>
      </c>
      <c r="G33" s="11">
        <f>Table3[[#This Row],[año ingres]]-2020</f>
        <v>-8</v>
      </c>
      <c r="H33" s="34"/>
      <c r="I33" s="34"/>
      <c r="J33" s="34"/>
      <c r="K33" s="34"/>
      <c r="L33" s="34"/>
      <c r="M33" s="34"/>
      <c r="N33" s="34"/>
      <c r="O33" s="34"/>
      <c r="P33" s="34"/>
      <c r="Q33" s="34"/>
    </row>
    <row r="34" spans="1:17" x14ac:dyDescent="0.25">
      <c r="A34" s="1" t="s">
        <v>166</v>
      </c>
      <c r="B34" s="1" t="s">
        <v>167</v>
      </c>
      <c r="C34" s="1" t="s">
        <v>6</v>
      </c>
      <c r="D34" s="2">
        <v>40940</v>
      </c>
      <c r="E34" s="2" t="s">
        <v>281</v>
      </c>
      <c r="F34" s="11">
        <v>2012</v>
      </c>
      <c r="G34" s="11">
        <f>Table3[[#This Row],[año ingres]]-2020</f>
        <v>-8</v>
      </c>
      <c r="H34" s="34"/>
      <c r="I34" s="34"/>
      <c r="J34" s="24" t="s">
        <v>336</v>
      </c>
      <c r="K34" s="24" t="s">
        <v>329</v>
      </c>
      <c r="L34" s="34"/>
      <c r="M34" s="34"/>
      <c r="N34" s="24" t="s">
        <v>336</v>
      </c>
      <c r="O34" s="24" t="s">
        <v>329</v>
      </c>
      <c r="P34" s="34"/>
      <c r="Q34" s="34"/>
    </row>
    <row r="35" spans="1:17" ht="30" x14ac:dyDescent="0.25">
      <c r="A35" s="1" t="s">
        <v>186</v>
      </c>
      <c r="B35" s="1" t="s">
        <v>187</v>
      </c>
      <c r="C35" s="1" t="s">
        <v>69</v>
      </c>
      <c r="D35" s="2">
        <v>40940</v>
      </c>
      <c r="E35" s="2" t="s">
        <v>281</v>
      </c>
      <c r="F35" s="11">
        <v>2012</v>
      </c>
      <c r="G35" s="11">
        <f>Table3[[#This Row],[año ingres]]-2020</f>
        <v>-8</v>
      </c>
      <c r="H35" s="34"/>
      <c r="I35" s="34"/>
      <c r="J35" s="24" t="s">
        <v>339</v>
      </c>
      <c r="K35" s="31">
        <v>32</v>
      </c>
      <c r="L35" s="34"/>
      <c r="M35" s="34"/>
      <c r="N35" s="24" t="s">
        <v>339</v>
      </c>
      <c r="O35" s="31">
        <v>32</v>
      </c>
      <c r="P35" s="34"/>
      <c r="Q35" s="34"/>
    </row>
    <row r="36" spans="1:17" x14ac:dyDescent="0.25">
      <c r="A36" s="1" t="s">
        <v>230</v>
      </c>
      <c r="B36" s="1" t="s">
        <v>231</v>
      </c>
      <c r="C36" s="1" t="s">
        <v>78</v>
      </c>
      <c r="D36" s="2">
        <v>41000</v>
      </c>
      <c r="E36" s="2" t="s">
        <v>282</v>
      </c>
      <c r="F36" s="11">
        <v>2012</v>
      </c>
      <c r="G36" s="11">
        <f>Table3[[#This Row],[año ingres]]-2020</f>
        <v>-8</v>
      </c>
      <c r="H36" s="34"/>
      <c r="I36" s="34"/>
      <c r="J36" s="24" t="s">
        <v>337</v>
      </c>
      <c r="K36" s="31">
        <v>300</v>
      </c>
      <c r="L36" s="34"/>
      <c r="M36" s="34"/>
      <c r="N36" s="24" t="s">
        <v>340</v>
      </c>
      <c r="O36" s="31">
        <v>350</v>
      </c>
      <c r="P36" s="34"/>
      <c r="Q36" s="34"/>
    </row>
    <row r="37" spans="1:17" x14ac:dyDescent="0.25">
      <c r="A37" s="1" t="s">
        <v>255</v>
      </c>
      <c r="B37" s="1" t="s">
        <v>256</v>
      </c>
      <c r="C37" s="1" t="s">
        <v>6</v>
      </c>
      <c r="D37" s="2">
        <v>41122</v>
      </c>
      <c r="E37" s="2" t="s">
        <v>280</v>
      </c>
      <c r="F37" s="11">
        <v>2012</v>
      </c>
      <c r="G37" s="11">
        <f>Table3[[#This Row],[año ingres]]-2020</f>
        <v>-8</v>
      </c>
      <c r="H37" s="34"/>
      <c r="I37" s="34"/>
      <c r="J37" s="34"/>
      <c r="K37" s="24">
        <f>SUM(K35:K36)</f>
        <v>332</v>
      </c>
      <c r="L37" s="34"/>
      <c r="M37" s="34"/>
      <c r="N37" s="34"/>
      <c r="O37" s="24">
        <f>SUM(O35:O36)</f>
        <v>382</v>
      </c>
      <c r="P37" s="34"/>
      <c r="Q37" s="34"/>
    </row>
    <row r="38" spans="1:17" x14ac:dyDescent="0.25">
      <c r="A38" s="1" t="s">
        <v>257</v>
      </c>
      <c r="B38" s="1" t="s">
        <v>258</v>
      </c>
      <c r="C38" s="1" t="s">
        <v>6</v>
      </c>
      <c r="D38" s="2">
        <v>40940</v>
      </c>
      <c r="E38" s="2" t="s">
        <v>281</v>
      </c>
      <c r="F38" s="11">
        <v>2012</v>
      </c>
      <c r="G38" s="11">
        <f>Table3[[#This Row],[año ingres]]-2020</f>
        <v>-8</v>
      </c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x14ac:dyDescent="0.25">
      <c r="A39" s="1" t="s">
        <v>259</v>
      </c>
      <c r="B39" s="1" t="s">
        <v>260</v>
      </c>
      <c r="C39" s="1" t="s">
        <v>6</v>
      </c>
      <c r="D39" s="2">
        <v>41122</v>
      </c>
      <c r="E39" s="2" t="s">
        <v>280</v>
      </c>
      <c r="F39" s="11">
        <v>2012</v>
      </c>
      <c r="G39" s="11">
        <f>Table3[[#This Row],[año ingres]]-2020</f>
        <v>-8</v>
      </c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1:17" x14ac:dyDescent="0.25">
      <c r="A40" s="1" t="s">
        <v>265</v>
      </c>
      <c r="B40" s="1" t="s">
        <v>266</v>
      </c>
      <c r="C40" s="1" t="s">
        <v>78</v>
      </c>
      <c r="D40" s="2">
        <v>40969</v>
      </c>
      <c r="E40" s="2" t="s">
        <v>283</v>
      </c>
      <c r="F40" s="11">
        <v>2012</v>
      </c>
      <c r="G40" s="11">
        <f>Table3[[#This Row],[año ingres]]-2020</f>
        <v>-8</v>
      </c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 x14ac:dyDescent="0.25">
      <c r="A41" s="1" t="s">
        <v>269</v>
      </c>
      <c r="B41" s="1" t="s">
        <v>270</v>
      </c>
      <c r="C41" s="1" t="s">
        <v>69</v>
      </c>
      <c r="D41" s="2">
        <v>40969</v>
      </c>
      <c r="E41" s="2" t="s">
        <v>283</v>
      </c>
      <c r="F41" s="11">
        <v>2012</v>
      </c>
      <c r="G41" s="11">
        <f>Table3[[#This Row],[año ingres]]-2020</f>
        <v>-8</v>
      </c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1:17" x14ac:dyDescent="0.25">
      <c r="A42" s="1" t="s">
        <v>111</v>
      </c>
      <c r="B42" s="1" t="s">
        <v>112</v>
      </c>
      <c r="C42" s="1" t="s">
        <v>6</v>
      </c>
      <c r="D42" s="2">
        <v>40560</v>
      </c>
      <c r="E42" s="11" t="s">
        <v>284</v>
      </c>
      <c r="F42" s="11">
        <v>2011</v>
      </c>
      <c r="G42" s="11">
        <f>Table3[[#This Row],[año ingres]]-2020</f>
        <v>-9</v>
      </c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1:17" x14ac:dyDescent="0.25">
      <c r="A43" s="1" t="s">
        <v>206</v>
      </c>
      <c r="B43" s="1" t="s">
        <v>207</v>
      </c>
      <c r="C43" s="1" t="s">
        <v>78</v>
      </c>
      <c r="D43" s="2">
        <v>40668</v>
      </c>
      <c r="E43" s="11" t="s">
        <v>274</v>
      </c>
      <c r="F43" s="11">
        <v>2011</v>
      </c>
      <c r="G43" s="11">
        <f>Table3[[#This Row],[año ingres]]-2020</f>
        <v>-9</v>
      </c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1:17" x14ac:dyDescent="0.25">
      <c r="A44" s="1" t="s">
        <v>220</v>
      </c>
      <c r="B44" s="1" t="s">
        <v>221</v>
      </c>
      <c r="C44" s="1" t="s">
        <v>6</v>
      </c>
      <c r="D44" s="2">
        <v>40760</v>
      </c>
      <c r="E44" s="11" t="s">
        <v>280</v>
      </c>
      <c r="F44" s="11">
        <v>2011</v>
      </c>
      <c r="G44" s="11">
        <f>Table3[[#This Row],[año ingres]]-2020</f>
        <v>-9</v>
      </c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1:17" x14ac:dyDescent="0.25">
      <c r="A45" s="1" t="s">
        <v>224</v>
      </c>
      <c r="B45" s="1" t="s">
        <v>225</v>
      </c>
      <c r="C45" s="1" t="s">
        <v>6</v>
      </c>
      <c r="D45" s="2">
        <v>40760</v>
      </c>
      <c r="E45" s="11" t="s">
        <v>280</v>
      </c>
      <c r="F45" s="11">
        <v>2011</v>
      </c>
      <c r="G45" s="11">
        <f>Table3[[#This Row],[año ingres]]-2020</f>
        <v>-9</v>
      </c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A46" s="1" t="s">
        <v>232</v>
      </c>
      <c r="B46" s="1" t="s">
        <v>233</v>
      </c>
      <c r="C46" s="1" t="s">
        <v>6</v>
      </c>
      <c r="D46" s="2">
        <v>40659</v>
      </c>
      <c r="E46" s="11" t="s">
        <v>282</v>
      </c>
      <c r="F46" s="11">
        <v>2011</v>
      </c>
      <c r="G46" s="11">
        <f>Table3[[#This Row],[año ingres]]-2020</f>
        <v>-9</v>
      </c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x14ac:dyDescent="0.25">
      <c r="A47" s="1" t="s">
        <v>238</v>
      </c>
      <c r="B47" s="1" t="s">
        <v>239</v>
      </c>
      <c r="C47" s="1" t="s">
        <v>240</v>
      </c>
      <c r="D47" s="2">
        <v>40695</v>
      </c>
      <c r="E47" s="11" t="s">
        <v>279</v>
      </c>
      <c r="F47" s="11">
        <v>2011</v>
      </c>
      <c r="G47" s="11">
        <f>Table3[[#This Row],[año ingres]]-2020</f>
        <v>-9</v>
      </c>
      <c r="H47" s="34"/>
      <c r="I47" s="34"/>
      <c r="J47" s="34"/>
      <c r="K47" s="34"/>
      <c r="L47" s="34"/>
      <c r="M47" s="34"/>
      <c r="N47" s="34"/>
      <c r="O47" s="34"/>
      <c r="P47" s="34"/>
      <c r="Q47" s="34"/>
    </row>
    <row r="48" spans="1:17" x14ac:dyDescent="0.25">
      <c r="A48" s="1" t="s">
        <v>245</v>
      </c>
      <c r="B48" s="1" t="s">
        <v>246</v>
      </c>
      <c r="C48" s="1" t="s">
        <v>78</v>
      </c>
      <c r="D48" s="2">
        <v>40725</v>
      </c>
      <c r="E48" s="11" t="s">
        <v>286</v>
      </c>
      <c r="F48" s="11">
        <v>2011</v>
      </c>
      <c r="G48" s="11">
        <f>Table3[[#This Row],[año ingres]]-2020</f>
        <v>-9</v>
      </c>
      <c r="H48" s="34"/>
      <c r="I48" s="34"/>
      <c r="J48" s="34"/>
      <c r="K48" s="34"/>
      <c r="L48" s="34"/>
      <c r="M48" s="34"/>
      <c r="N48" s="34"/>
      <c r="O48" s="34"/>
      <c r="P48" s="34"/>
      <c r="Q48" s="34"/>
    </row>
    <row r="49" spans="1:17" x14ac:dyDescent="0.25">
      <c r="A49" s="1" t="s">
        <v>251</v>
      </c>
      <c r="B49" s="1" t="s">
        <v>252</v>
      </c>
      <c r="C49" s="1" t="s">
        <v>6</v>
      </c>
      <c r="D49" s="2">
        <v>40725</v>
      </c>
      <c r="E49" s="11" t="s">
        <v>286</v>
      </c>
      <c r="F49" s="11">
        <v>2011</v>
      </c>
      <c r="G49" s="11">
        <f>Table3[[#This Row],[año ingres]]-2020</f>
        <v>-9</v>
      </c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spans="1:17" x14ac:dyDescent="0.25">
      <c r="A50" s="1" t="s">
        <v>261</v>
      </c>
      <c r="B50" s="1" t="s">
        <v>262</v>
      </c>
      <c r="C50" s="1" t="s">
        <v>6</v>
      </c>
      <c r="D50" s="2">
        <v>40725</v>
      </c>
      <c r="E50" s="11" t="s">
        <v>286</v>
      </c>
      <c r="F50" s="11">
        <v>2011</v>
      </c>
      <c r="G50" s="11">
        <f>Table3[[#This Row],[año ingres]]-2020</f>
        <v>-9</v>
      </c>
      <c r="H50" s="34"/>
      <c r="I50" s="34"/>
      <c r="J50" s="34"/>
      <c r="K50" s="34"/>
      <c r="L50" s="34"/>
      <c r="M50" s="34"/>
      <c r="N50" s="34"/>
      <c r="O50" s="34"/>
      <c r="P50" s="34"/>
      <c r="Q50" s="34"/>
    </row>
    <row r="51" spans="1:17" x14ac:dyDescent="0.25">
      <c r="A51" s="1" t="s">
        <v>263</v>
      </c>
      <c r="B51" s="1" t="s">
        <v>264</v>
      </c>
      <c r="C51" s="1" t="s">
        <v>6</v>
      </c>
      <c r="D51" s="2">
        <v>40735</v>
      </c>
      <c r="E51" s="11" t="s">
        <v>286</v>
      </c>
      <c r="F51" s="11">
        <v>2011</v>
      </c>
      <c r="G51" s="11">
        <f>Table3[[#This Row],[año ingres]]-2020</f>
        <v>-9</v>
      </c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1:17" x14ac:dyDescent="0.25">
      <c r="A52" s="1" t="s">
        <v>176</v>
      </c>
      <c r="B52" s="1" t="s">
        <v>177</v>
      </c>
      <c r="C52" s="1" t="s">
        <v>6</v>
      </c>
      <c r="D52" s="2">
        <v>40225</v>
      </c>
      <c r="E52" s="2" t="s">
        <v>284</v>
      </c>
      <c r="F52" s="11">
        <v>2010</v>
      </c>
      <c r="G52" s="11">
        <f>Table3[[#This Row],[año ingres]]-2020</f>
        <v>-10</v>
      </c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x14ac:dyDescent="0.25">
      <c r="A53" t="s">
        <v>300</v>
      </c>
      <c r="B53" t="s">
        <v>301</v>
      </c>
      <c r="C53" t="s">
        <v>6</v>
      </c>
      <c r="D53" s="2">
        <v>40284</v>
      </c>
      <c r="E53" s="2" t="s">
        <v>282</v>
      </c>
      <c r="F53" s="11">
        <v>2010</v>
      </c>
      <c r="G53" s="11">
        <f>Table3[[#This Row],[año ingres]]-2020</f>
        <v>-10</v>
      </c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x14ac:dyDescent="0.25">
      <c r="A54" s="1" t="s">
        <v>31</v>
      </c>
      <c r="B54" s="1" t="s">
        <v>32</v>
      </c>
      <c r="C54" s="1" t="s">
        <v>17</v>
      </c>
      <c r="D54" s="2">
        <v>40121</v>
      </c>
      <c r="E54" s="14" t="s">
        <v>278</v>
      </c>
      <c r="F54" s="14">
        <v>2009</v>
      </c>
      <c r="G54" s="11">
        <f>Table3[[#This Row],[año ingres]]-2020</f>
        <v>-11</v>
      </c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x14ac:dyDescent="0.25">
      <c r="A55" s="1" t="s">
        <v>72</v>
      </c>
      <c r="B55" s="1" t="s">
        <v>73</v>
      </c>
      <c r="C55" s="1" t="s">
        <v>6</v>
      </c>
      <c r="D55" s="2">
        <v>39855</v>
      </c>
      <c r="E55" s="14" t="s">
        <v>281</v>
      </c>
      <c r="F55" s="14">
        <v>2009</v>
      </c>
      <c r="G55" s="11">
        <f>Table3[[#This Row],[año ingres]]-2020</f>
        <v>-11</v>
      </c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x14ac:dyDescent="0.25">
      <c r="A56" s="1" t="s">
        <v>101</v>
      </c>
      <c r="B56" s="1" t="s">
        <v>102</v>
      </c>
      <c r="C56" s="1" t="s">
        <v>78</v>
      </c>
      <c r="D56" s="2">
        <v>40037</v>
      </c>
      <c r="E56" s="14" t="s">
        <v>280</v>
      </c>
      <c r="F56" s="14">
        <v>2009</v>
      </c>
      <c r="G56" s="11">
        <f>Table3[[#This Row],[año ingres]]-2020</f>
        <v>-11</v>
      </c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x14ac:dyDescent="0.25">
      <c r="A57" s="1" t="s">
        <v>103</v>
      </c>
      <c r="B57" s="1" t="s">
        <v>104</v>
      </c>
      <c r="C57" s="1" t="s">
        <v>6</v>
      </c>
      <c r="D57" s="2">
        <v>40011</v>
      </c>
      <c r="E57" s="14" t="s">
        <v>286</v>
      </c>
      <c r="F57" s="14">
        <v>2009</v>
      </c>
      <c r="G57" s="11">
        <f>Table3[[#This Row],[año ingres]]-2020</f>
        <v>-11</v>
      </c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1:17" x14ac:dyDescent="0.25">
      <c r="A58" s="1" t="s">
        <v>105</v>
      </c>
      <c r="B58" s="1" t="s">
        <v>106</v>
      </c>
      <c r="C58" s="1" t="s">
        <v>6</v>
      </c>
      <c r="D58" s="2">
        <v>40057</v>
      </c>
      <c r="E58" s="14" t="s">
        <v>287</v>
      </c>
      <c r="F58" s="14">
        <v>2009</v>
      </c>
      <c r="G58" s="11">
        <f>Table3[[#This Row],[año ingres]]-2020</f>
        <v>-11</v>
      </c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1:17" x14ac:dyDescent="0.25">
      <c r="A59" s="1" t="s">
        <v>126</v>
      </c>
      <c r="B59" s="1" t="s">
        <v>127</v>
      </c>
      <c r="C59" s="1" t="s">
        <v>69</v>
      </c>
      <c r="D59" s="2">
        <v>40092</v>
      </c>
      <c r="E59" s="14" t="s">
        <v>288</v>
      </c>
      <c r="F59" s="14">
        <v>2009</v>
      </c>
      <c r="G59" s="11">
        <f>Table3[[#This Row],[año ingres]]-2020</f>
        <v>-11</v>
      </c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1:17" x14ac:dyDescent="0.25">
      <c r="A60" s="1" t="s">
        <v>158</v>
      </c>
      <c r="B60" s="1" t="s">
        <v>159</v>
      </c>
      <c r="C60" s="1" t="s">
        <v>6</v>
      </c>
      <c r="D60" s="2">
        <v>40134</v>
      </c>
      <c r="E60" s="14" t="s">
        <v>278</v>
      </c>
      <c r="F60" s="14">
        <v>2009</v>
      </c>
      <c r="G60" s="11">
        <f>Table3[[#This Row],[año ingres]]-2020</f>
        <v>-11</v>
      </c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x14ac:dyDescent="0.25">
      <c r="A61" s="1" t="s">
        <v>172</v>
      </c>
      <c r="B61" s="1" t="s">
        <v>173</v>
      </c>
      <c r="C61" s="1" t="s">
        <v>6</v>
      </c>
      <c r="D61" s="2">
        <v>40118</v>
      </c>
      <c r="E61" s="14" t="s">
        <v>278</v>
      </c>
      <c r="F61" s="14">
        <v>2009</v>
      </c>
      <c r="G61" s="11">
        <f>Table3[[#This Row],[año ingres]]-2020</f>
        <v>-11</v>
      </c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 x14ac:dyDescent="0.25">
      <c r="A62" s="1" t="s">
        <v>174</v>
      </c>
      <c r="B62" s="1" t="s">
        <v>175</v>
      </c>
      <c r="C62" s="1" t="s">
        <v>6</v>
      </c>
      <c r="D62" s="2">
        <v>39860</v>
      </c>
      <c r="E62" s="14" t="s">
        <v>281</v>
      </c>
      <c r="F62" s="14">
        <v>2009</v>
      </c>
      <c r="G62" s="11">
        <f>Table3[[#This Row],[año ingres]]-2020</f>
        <v>-11</v>
      </c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1:17" x14ac:dyDescent="0.25">
      <c r="A63" s="1" t="s">
        <v>188</v>
      </c>
      <c r="B63" s="1" t="s">
        <v>189</v>
      </c>
      <c r="C63" s="1" t="s">
        <v>6</v>
      </c>
      <c r="D63" s="2">
        <v>40018</v>
      </c>
      <c r="E63" s="14" t="s">
        <v>286</v>
      </c>
      <c r="F63" s="14">
        <v>2009</v>
      </c>
      <c r="G63" s="11">
        <f>Table3[[#This Row],[año ingres]]-2020</f>
        <v>-11</v>
      </c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1:17" x14ac:dyDescent="0.25">
      <c r="A64" s="1" t="s">
        <v>192</v>
      </c>
      <c r="B64" s="1" t="s">
        <v>193</v>
      </c>
      <c r="C64" s="1" t="s">
        <v>6</v>
      </c>
      <c r="D64" s="2">
        <v>39996</v>
      </c>
      <c r="E64" s="14" t="s">
        <v>286</v>
      </c>
      <c r="F64" s="14">
        <v>2009</v>
      </c>
      <c r="G64" s="11">
        <f>Table3[[#This Row],[año ingres]]-2020</f>
        <v>-11</v>
      </c>
      <c r="H64" s="34"/>
      <c r="I64" s="34"/>
      <c r="J64" s="34"/>
      <c r="K64" s="34"/>
      <c r="L64" s="34"/>
      <c r="M64" s="34"/>
      <c r="N64" s="34"/>
      <c r="O64" s="34"/>
      <c r="P64" s="34"/>
      <c r="Q64" s="34"/>
    </row>
    <row r="65" spans="1:17" x14ac:dyDescent="0.25">
      <c r="A65" s="1" t="s">
        <v>212</v>
      </c>
      <c r="B65" s="1" t="s">
        <v>213</v>
      </c>
      <c r="C65" s="1" t="s">
        <v>6</v>
      </c>
      <c r="D65" s="2">
        <v>39949</v>
      </c>
      <c r="E65" s="14" t="s">
        <v>274</v>
      </c>
      <c r="F65" s="14">
        <v>2009</v>
      </c>
      <c r="G65" s="11">
        <f>Table3[[#This Row],[año ingres]]-2020</f>
        <v>-11</v>
      </c>
      <c r="H65" s="34"/>
      <c r="I65" s="34"/>
      <c r="J65" s="34"/>
      <c r="K65" s="34"/>
      <c r="L65" s="34"/>
      <c r="M65" s="34"/>
      <c r="N65" s="34"/>
      <c r="O65" s="34"/>
      <c r="P65" s="34"/>
      <c r="Q65" s="34"/>
    </row>
    <row r="66" spans="1:17" x14ac:dyDescent="0.25">
      <c r="A66" s="1" t="s">
        <v>234</v>
      </c>
      <c r="B66" s="1" t="s">
        <v>235</v>
      </c>
      <c r="C66" s="1" t="s">
        <v>69</v>
      </c>
      <c r="D66" s="2">
        <v>40021</v>
      </c>
      <c r="E66" s="14" t="s">
        <v>286</v>
      </c>
      <c r="F66" s="14">
        <v>2009</v>
      </c>
      <c r="G66" s="11">
        <f>Table3[[#This Row],[año ingres]]-2020</f>
        <v>-11</v>
      </c>
      <c r="H66" s="34"/>
      <c r="I66" s="34"/>
      <c r="J66" s="34"/>
      <c r="K66" s="34"/>
      <c r="L66" s="34"/>
      <c r="M66" s="34"/>
      <c r="N66" s="34"/>
      <c r="O66" s="34"/>
      <c r="P66" s="34"/>
      <c r="Q66" s="34"/>
    </row>
    <row r="67" spans="1:17" x14ac:dyDescent="0.25">
      <c r="A67" s="1" t="s">
        <v>241</v>
      </c>
      <c r="B67" s="1" t="s">
        <v>242</v>
      </c>
      <c r="C67" s="1" t="s">
        <v>6</v>
      </c>
      <c r="D67" s="2">
        <v>39997</v>
      </c>
      <c r="E67" s="14" t="s">
        <v>286</v>
      </c>
      <c r="F67" s="14">
        <v>2009</v>
      </c>
      <c r="G67" s="11">
        <f>Table3[[#This Row],[año ingres]]-2020</f>
        <v>-11</v>
      </c>
      <c r="H67" s="34"/>
      <c r="I67" s="34"/>
      <c r="J67" s="34"/>
      <c r="K67" s="34"/>
      <c r="L67" s="34"/>
      <c r="M67" s="34"/>
      <c r="N67" s="34"/>
      <c r="O67" s="34"/>
      <c r="P67" s="34"/>
      <c r="Q67" s="34"/>
    </row>
    <row r="68" spans="1:17" x14ac:dyDescent="0.25">
      <c r="A68" s="1" t="s">
        <v>247</v>
      </c>
      <c r="B68" s="1" t="s">
        <v>248</v>
      </c>
      <c r="C68" s="1" t="s">
        <v>6</v>
      </c>
      <c r="D68" s="2">
        <v>40057</v>
      </c>
      <c r="E68" s="14" t="s">
        <v>287</v>
      </c>
      <c r="F68" s="14">
        <v>2009</v>
      </c>
      <c r="G68" s="11">
        <f>Table3[[#This Row],[año ingres]]-2020</f>
        <v>-11</v>
      </c>
      <c r="H68" s="34"/>
      <c r="I68" s="34"/>
      <c r="J68" s="34"/>
      <c r="K68" s="34"/>
      <c r="L68" s="34"/>
      <c r="M68" s="34"/>
      <c r="N68" s="34"/>
      <c r="O68" s="34"/>
      <c r="P68" s="34"/>
      <c r="Q68" s="34"/>
    </row>
    <row r="69" spans="1:17" x14ac:dyDescent="0.25">
      <c r="A69" s="1" t="s">
        <v>253</v>
      </c>
      <c r="B69" s="1" t="s">
        <v>254</v>
      </c>
      <c r="C69" s="1" t="s">
        <v>78</v>
      </c>
      <c r="D69" s="2">
        <v>40057</v>
      </c>
      <c r="E69" s="14" t="s">
        <v>287</v>
      </c>
      <c r="F69" s="14">
        <v>2009</v>
      </c>
      <c r="G69" s="11">
        <f>Table3[[#This Row],[año ingres]]-2020</f>
        <v>-11</v>
      </c>
      <c r="H69" s="34"/>
      <c r="I69" s="34"/>
      <c r="J69" s="34"/>
      <c r="K69" s="34"/>
      <c r="L69" s="34"/>
      <c r="M69" s="34"/>
      <c r="N69" s="34"/>
      <c r="O69" s="34"/>
      <c r="P69" s="34"/>
      <c r="Q69" s="34"/>
    </row>
    <row r="70" spans="1:17" x14ac:dyDescent="0.25">
      <c r="A70" s="1" t="s">
        <v>18</v>
      </c>
      <c r="B70" s="1" t="s">
        <v>19</v>
      </c>
      <c r="C70" s="1" t="s">
        <v>8</v>
      </c>
      <c r="D70" s="2">
        <v>39668</v>
      </c>
      <c r="E70" s="2" t="s">
        <v>280</v>
      </c>
      <c r="F70" s="11">
        <v>2008</v>
      </c>
      <c r="G70" s="11">
        <f>Table3[[#This Row],[año ingres]]-2020</f>
        <v>-12</v>
      </c>
      <c r="H70" s="34"/>
      <c r="I70" s="34"/>
      <c r="J70" s="34"/>
      <c r="K70" s="34"/>
      <c r="L70" s="34"/>
      <c r="M70" s="34"/>
      <c r="N70" s="34"/>
      <c r="O70" s="34"/>
      <c r="P70" s="34"/>
      <c r="Q70" s="34"/>
    </row>
    <row r="71" spans="1:17" x14ac:dyDescent="0.25">
      <c r="A71" s="1" t="s">
        <v>136</v>
      </c>
      <c r="B71" s="1" t="s">
        <v>137</v>
      </c>
      <c r="C71" s="1" t="s">
        <v>69</v>
      </c>
      <c r="D71" s="2">
        <v>39510</v>
      </c>
      <c r="E71" s="2" t="s">
        <v>283</v>
      </c>
      <c r="F71" s="11">
        <v>2008</v>
      </c>
      <c r="G71" s="11">
        <f>Table3[[#This Row],[año ingres]]-2020</f>
        <v>-12</v>
      </c>
      <c r="H71" s="34"/>
      <c r="I71" s="34"/>
      <c r="J71" s="34"/>
      <c r="K71" s="34"/>
      <c r="L71" s="34"/>
      <c r="M71" s="34"/>
      <c r="N71" s="34"/>
      <c r="O71" s="34"/>
      <c r="P71" s="34"/>
      <c r="Q71" s="34"/>
    </row>
    <row r="72" spans="1:17" x14ac:dyDescent="0.25">
      <c r="A72" t="s">
        <v>298</v>
      </c>
      <c r="B72" t="s">
        <v>299</v>
      </c>
      <c r="C72" t="s">
        <v>6</v>
      </c>
      <c r="D72" s="2">
        <v>39510</v>
      </c>
      <c r="E72" s="2" t="s">
        <v>283</v>
      </c>
      <c r="F72" s="11">
        <v>2008</v>
      </c>
      <c r="G72" s="11">
        <f>Table3[[#This Row],[año ingres]]-2020</f>
        <v>-12</v>
      </c>
      <c r="H72" s="34"/>
      <c r="I72" s="34"/>
      <c r="J72" s="34"/>
      <c r="K72" s="34"/>
      <c r="L72" s="34"/>
      <c r="M72" s="34"/>
      <c r="N72" s="34"/>
      <c r="O72" s="34"/>
      <c r="P72" s="34"/>
      <c r="Q72" s="34"/>
    </row>
    <row r="73" spans="1:17" x14ac:dyDescent="0.25">
      <c r="A73" s="1" t="s">
        <v>107</v>
      </c>
      <c r="B73" s="1" t="s">
        <v>108</v>
      </c>
      <c r="C73" s="1" t="s">
        <v>6</v>
      </c>
      <c r="D73" s="2">
        <v>39205</v>
      </c>
      <c r="E73" s="2" t="s">
        <v>274</v>
      </c>
      <c r="F73" s="11">
        <v>2007</v>
      </c>
      <c r="G73" s="11">
        <f>Table3[[#This Row],[año ingres]]-2020</f>
        <v>-13</v>
      </c>
      <c r="H73" s="34"/>
      <c r="I73" s="34"/>
      <c r="J73" s="34"/>
      <c r="K73" s="34"/>
      <c r="L73" s="34"/>
      <c r="M73" s="34"/>
      <c r="N73" s="34"/>
      <c r="O73" s="34"/>
      <c r="P73" s="34"/>
      <c r="Q73" s="34"/>
    </row>
    <row r="74" spans="1:17" x14ac:dyDescent="0.25">
      <c r="A74" s="1" t="s">
        <v>208</v>
      </c>
      <c r="B74" s="1" t="s">
        <v>209</v>
      </c>
      <c r="C74" s="1" t="s">
        <v>6</v>
      </c>
      <c r="D74" s="2">
        <v>39252</v>
      </c>
      <c r="E74" s="2" t="s">
        <v>279</v>
      </c>
      <c r="F74" s="11">
        <v>2007</v>
      </c>
      <c r="G74" s="11">
        <f>Table3[[#This Row],[año ingres]]-2020</f>
        <v>-13</v>
      </c>
      <c r="H74" s="34"/>
      <c r="I74" s="34"/>
      <c r="J74" s="34"/>
      <c r="K74" s="34"/>
      <c r="L74" s="34"/>
      <c r="M74" s="34"/>
      <c r="N74" s="34"/>
      <c r="O74" s="34"/>
      <c r="P74" s="34"/>
      <c r="Q74" s="34"/>
    </row>
    <row r="75" spans="1:17" x14ac:dyDescent="0.25">
      <c r="A75" s="1" t="s">
        <v>154</v>
      </c>
      <c r="B75" s="1" t="s">
        <v>155</v>
      </c>
      <c r="C75" s="1" t="s">
        <v>6</v>
      </c>
      <c r="D75" s="2">
        <v>39024</v>
      </c>
      <c r="E75" s="11" t="s">
        <v>278</v>
      </c>
      <c r="F75" s="11">
        <v>2006</v>
      </c>
      <c r="G75" s="11">
        <f>Table3[[#This Row],[año ingres]]-2020</f>
        <v>-14</v>
      </c>
      <c r="H75" s="34"/>
      <c r="I75" s="34"/>
      <c r="J75" s="34"/>
      <c r="K75" s="34"/>
      <c r="L75" s="34"/>
      <c r="M75" s="34"/>
      <c r="N75" s="34"/>
      <c r="O75" s="34"/>
      <c r="P75" s="34"/>
      <c r="Q75" s="34"/>
    </row>
    <row r="76" spans="1:17" x14ac:dyDescent="0.25">
      <c r="A76" s="1" t="s">
        <v>74</v>
      </c>
      <c r="B76" s="1" t="s">
        <v>75</v>
      </c>
      <c r="C76" s="1" t="s">
        <v>6</v>
      </c>
      <c r="D76" s="2">
        <v>38549</v>
      </c>
      <c r="E76" s="2" t="s">
        <v>286</v>
      </c>
      <c r="F76" s="11">
        <v>2005</v>
      </c>
      <c r="G76" s="11">
        <f>Table3[[#This Row],[año ingres]]-2020</f>
        <v>-15</v>
      </c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spans="1:17" x14ac:dyDescent="0.25">
      <c r="A77" s="1" t="s">
        <v>109</v>
      </c>
      <c r="B77" s="1" t="s">
        <v>110</v>
      </c>
      <c r="C77" s="1" t="s">
        <v>6</v>
      </c>
      <c r="D77" s="2">
        <v>38549</v>
      </c>
      <c r="E77" s="2" t="s">
        <v>286</v>
      </c>
      <c r="F77" s="11">
        <v>2005</v>
      </c>
      <c r="G77" s="11">
        <f>Table3[[#This Row],[año ingres]]-2020</f>
        <v>-15</v>
      </c>
      <c r="H77" s="34"/>
      <c r="I77" s="34"/>
      <c r="J77" s="34"/>
      <c r="K77" s="34"/>
      <c r="L77" s="34"/>
      <c r="M77" s="34"/>
      <c r="N77" s="34"/>
      <c r="O77" s="34"/>
      <c r="P77" s="34"/>
      <c r="Q77" s="34"/>
    </row>
    <row r="78" spans="1:17" x14ac:dyDescent="0.25">
      <c r="A78" s="1" t="s">
        <v>122</v>
      </c>
      <c r="B78" s="1" t="s">
        <v>123</v>
      </c>
      <c r="C78" s="1" t="s">
        <v>6</v>
      </c>
      <c r="D78" s="2">
        <v>38460</v>
      </c>
      <c r="E78" s="2" t="s">
        <v>282</v>
      </c>
      <c r="F78" s="11">
        <v>2005</v>
      </c>
      <c r="G78" s="11">
        <f>Table3[[#This Row],[año ingres]]-2020</f>
        <v>-15</v>
      </c>
      <c r="H78" s="34"/>
      <c r="I78" s="34"/>
      <c r="J78" s="34"/>
      <c r="K78" s="34"/>
      <c r="L78" s="34"/>
      <c r="M78" s="34"/>
      <c r="N78" s="34"/>
      <c r="O78" s="34"/>
      <c r="P78" s="34"/>
      <c r="Q78" s="34"/>
    </row>
    <row r="79" spans="1:17" x14ac:dyDescent="0.25">
      <c r="A79" s="1" t="s">
        <v>130</v>
      </c>
      <c r="B79" s="1" t="s">
        <v>131</v>
      </c>
      <c r="C79" s="1" t="s">
        <v>6</v>
      </c>
      <c r="D79" s="2">
        <v>38534</v>
      </c>
      <c r="E79" s="2" t="s">
        <v>286</v>
      </c>
      <c r="F79" s="11">
        <v>2005</v>
      </c>
      <c r="G79" s="11">
        <f>Table3[[#This Row],[año ingres]]-2020</f>
        <v>-15</v>
      </c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1:17" x14ac:dyDescent="0.25">
      <c r="A80" s="1" t="s">
        <v>132</v>
      </c>
      <c r="B80" s="1" t="s">
        <v>133</v>
      </c>
      <c r="C80" s="1" t="s">
        <v>6</v>
      </c>
      <c r="D80" s="2">
        <v>38460</v>
      </c>
      <c r="E80" s="2" t="s">
        <v>282</v>
      </c>
      <c r="F80" s="11">
        <v>2005</v>
      </c>
      <c r="G80" s="11">
        <f>Table3[[#This Row],[año ingres]]-2020</f>
        <v>-15</v>
      </c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1:17" x14ac:dyDescent="0.25">
      <c r="A81" s="1" t="s">
        <v>162</v>
      </c>
      <c r="B81" s="1" t="s">
        <v>163</v>
      </c>
      <c r="C81" s="1" t="s">
        <v>6</v>
      </c>
      <c r="D81" s="2">
        <v>38450</v>
      </c>
      <c r="E81" s="2" t="s">
        <v>282</v>
      </c>
      <c r="F81" s="11">
        <v>2005</v>
      </c>
      <c r="G81" s="11">
        <f>Table3[[#This Row],[año ingres]]-2020</f>
        <v>-15</v>
      </c>
      <c r="H81" s="34"/>
      <c r="I81" s="34"/>
      <c r="J81" s="34"/>
      <c r="K81" s="34"/>
      <c r="L81" s="34"/>
      <c r="M81" s="34"/>
      <c r="N81" s="34"/>
      <c r="O81" s="34"/>
      <c r="P81" s="34"/>
      <c r="Q81" s="34"/>
    </row>
    <row r="82" spans="1:17" x14ac:dyDescent="0.25">
      <c r="A82" s="1" t="s">
        <v>164</v>
      </c>
      <c r="B82" s="1" t="s">
        <v>165</v>
      </c>
      <c r="C82" s="1" t="s">
        <v>6</v>
      </c>
      <c r="D82" s="2">
        <v>38450</v>
      </c>
      <c r="E82" s="2" t="s">
        <v>282</v>
      </c>
      <c r="F82" s="11">
        <v>2005</v>
      </c>
      <c r="G82" s="11">
        <f>Table3[[#This Row],[año ingres]]-2020</f>
        <v>-15</v>
      </c>
      <c r="H82" s="34"/>
      <c r="I82" s="34"/>
      <c r="J82" s="34"/>
      <c r="K82" s="34"/>
      <c r="L82" s="34"/>
      <c r="M82" s="34"/>
      <c r="N82" s="34"/>
      <c r="O82" s="34"/>
      <c r="P82" s="34"/>
      <c r="Q82" s="34"/>
    </row>
    <row r="83" spans="1:17" x14ac:dyDescent="0.25">
      <c r="A83" s="1" t="s">
        <v>168</v>
      </c>
      <c r="B83" s="1" t="s">
        <v>169</v>
      </c>
      <c r="C83" s="1" t="s">
        <v>6</v>
      </c>
      <c r="D83" s="2">
        <v>38450</v>
      </c>
      <c r="E83" s="2" t="s">
        <v>282</v>
      </c>
      <c r="F83" s="11">
        <v>2005</v>
      </c>
      <c r="G83" s="11">
        <f>Table3[[#This Row],[año ingres]]-2020</f>
        <v>-15</v>
      </c>
      <c r="H83" s="34"/>
      <c r="I83" s="34"/>
      <c r="J83" s="34"/>
      <c r="K83" s="34"/>
      <c r="L83" s="34"/>
      <c r="M83" s="34"/>
      <c r="N83" s="34"/>
      <c r="O83" s="34"/>
      <c r="P83" s="34"/>
      <c r="Q83" s="34"/>
    </row>
    <row r="84" spans="1:17" x14ac:dyDescent="0.25">
      <c r="A84" s="1" t="s">
        <v>178</v>
      </c>
      <c r="B84" s="1" t="s">
        <v>179</v>
      </c>
      <c r="C84" s="1" t="s">
        <v>6</v>
      </c>
      <c r="D84" s="2">
        <v>38450</v>
      </c>
      <c r="E84" s="2" t="s">
        <v>282</v>
      </c>
      <c r="F84" s="11">
        <v>2005</v>
      </c>
      <c r="G84" s="11">
        <f>Table3[[#This Row],[año ingres]]-2020</f>
        <v>-15</v>
      </c>
      <c r="H84" s="34"/>
      <c r="I84" s="34"/>
      <c r="J84" s="34"/>
      <c r="K84" s="34"/>
      <c r="L84" s="34"/>
      <c r="M84" s="34"/>
      <c r="N84" s="34"/>
      <c r="O84" s="34"/>
      <c r="P84" s="34"/>
      <c r="Q84" s="34"/>
    </row>
    <row r="85" spans="1:17" x14ac:dyDescent="0.25">
      <c r="A85" s="1" t="s">
        <v>180</v>
      </c>
      <c r="B85" s="1" t="s">
        <v>181</v>
      </c>
      <c r="C85" s="1" t="s">
        <v>6</v>
      </c>
      <c r="D85" s="2">
        <v>38450</v>
      </c>
      <c r="E85" s="2" t="s">
        <v>282</v>
      </c>
      <c r="F85" s="11">
        <v>2005</v>
      </c>
      <c r="G85" s="11">
        <f>Table3[[#This Row],[año ingres]]-2020</f>
        <v>-15</v>
      </c>
      <c r="H85" s="34"/>
      <c r="I85" s="34"/>
      <c r="J85" s="34"/>
      <c r="K85" s="34"/>
      <c r="L85" s="34"/>
      <c r="M85" s="34"/>
      <c r="N85" s="34"/>
      <c r="O85" s="34"/>
      <c r="P85" s="34"/>
      <c r="Q85" s="34"/>
    </row>
    <row r="86" spans="1:17" x14ac:dyDescent="0.25">
      <c r="A86" s="1" t="s">
        <v>198</v>
      </c>
      <c r="B86" s="1" t="s">
        <v>199</v>
      </c>
      <c r="C86" s="1" t="s">
        <v>6</v>
      </c>
      <c r="D86" s="2">
        <v>38458</v>
      </c>
      <c r="E86" s="2" t="s">
        <v>282</v>
      </c>
      <c r="F86" s="11">
        <v>2005</v>
      </c>
      <c r="G86" s="11">
        <f>Table3[[#This Row],[año ingres]]-2020</f>
        <v>-15</v>
      </c>
      <c r="H86" s="34"/>
      <c r="I86" s="34"/>
      <c r="J86" s="34"/>
      <c r="K86" s="34"/>
      <c r="L86" s="34"/>
      <c r="M86" s="34"/>
      <c r="N86" s="34"/>
      <c r="O86" s="34"/>
      <c r="P86" s="34"/>
      <c r="Q86" s="34"/>
    </row>
    <row r="87" spans="1:17" x14ac:dyDescent="0.25">
      <c r="A87" s="1" t="s">
        <v>200</v>
      </c>
      <c r="B87" s="1" t="s">
        <v>201</v>
      </c>
      <c r="C87" s="1" t="s">
        <v>6</v>
      </c>
      <c r="D87" s="2">
        <v>38617</v>
      </c>
      <c r="E87" s="2" t="s">
        <v>287</v>
      </c>
      <c r="F87" s="11">
        <v>2005</v>
      </c>
      <c r="G87" s="11">
        <f>Table3[[#This Row],[año ingres]]-2020</f>
        <v>-15</v>
      </c>
      <c r="H87" s="34"/>
      <c r="I87" s="34"/>
      <c r="J87" s="34"/>
      <c r="K87" s="34"/>
      <c r="L87" s="34"/>
      <c r="M87" s="34"/>
      <c r="N87" s="34"/>
      <c r="O87" s="34"/>
      <c r="P87" s="34"/>
      <c r="Q87" s="34"/>
    </row>
    <row r="88" spans="1:17" x14ac:dyDescent="0.25">
      <c r="A88" s="1" t="s">
        <v>236</v>
      </c>
      <c r="B88" s="1" t="s">
        <v>237</v>
      </c>
      <c r="C88" s="1" t="s">
        <v>6</v>
      </c>
      <c r="D88" s="2">
        <v>38443</v>
      </c>
      <c r="E88" s="2" t="s">
        <v>282</v>
      </c>
      <c r="F88" s="11">
        <v>2005</v>
      </c>
      <c r="G88" s="11">
        <f>Table3[[#This Row],[año ingres]]-2020</f>
        <v>-15</v>
      </c>
      <c r="H88" s="34"/>
      <c r="I88" s="34"/>
      <c r="J88" s="34"/>
      <c r="K88" s="34"/>
      <c r="L88" s="34"/>
      <c r="M88" s="34"/>
      <c r="N88" s="34"/>
      <c r="O88" s="34"/>
      <c r="P88" s="34"/>
      <c r="Q88" s="34"/>
    </row>
    <row r="89" spans="1:17" x14ac:dyDescent="0.25">
      <c r="A89" t="s">
        <v>296</v>
      </c>
      <c r="B89" t="s">
        <v>297</v>
      </c>
      <c r="C89" t="s">
        <v>6</v>
      </c>
      <c r="D89" s="2">
        <v>38690</v>
      </c>
      <c r="E89" s="2" t="s">
        <v>285</v>
      </c>
      <c r="F89" s="11">
        <v>2005</v>
      </c>
      <c r="G89" s="11">
        <f>Table3[[#This Row],[año ingres]]-2020</f>
        <v>-15</v>
      </c>
      <c r="H89" s="34"/>
      <c r="I89" s="34"/>
      <c r="J89" s="34"/>
      <c r="K89" s="34"/>
      <c r="L89" s="34"/>
      <c r="M89" s="34"/>
      <c r="N89" s="34"/>
      <c r="O89" s="34"/>
      <c r="P89" s="34"/>
      <c r="Q89" s="34"/>
    </row>
    <row r="90" spans="1:17" x14ac:dyDescent="0.25">
      <c r="A90" s="1" t="s">
        <v>113</v>
      </c>
      <c r="B90" s="1" t="s">
        <v>114</v>
      </c>
      <c r="C90" s="1" t="s">
        <v>6</v>
      </c>
      <c r="D90" s="2">
        <v>38135</v>
      </c>
      <c r="E90" s="2" t="s">
        <v>274</v>
      </c>
      <c r="F90" s="11">
        <v>2004</v>
      </c>
      <c r="G90" s="11">
        <f>Table3[[#This Row],[año ingres]]-2020</f>
        <v>-16</v>
      </c>
      <c r="H90" s="34"/>
      <c r="I90" s="34"/>
      <c r="J90" s="34"/>
      <c r="K90" s="34"/>
      <c r="L90" s="34"/>
      <c r="M90" s="34"/>
      <c r="N90" s="34"/>
      <c r="O90" s="34"/>
      <c r="P90" s="34"/>
      <c r="Q90" s="34"/>
    </row>
    <row r="91" spans="1:17" x14ac:dyDescent="0.25">
      <c r="A91" s="1" t="s">
        <v>93</v>
      </c>
      <c r="B91" s="1" t="s">
        <v>94</v>
      </c>
      <c r="C91" s="1" t="s">
        <v>78</v>
      </c>
      <c r="D91" s="2">
        <v>37834</v>
      </c>
      <c r="E91" s="2" t="s">
        <v>280</v>
      </c>
      <c r="F91" s="11">
        <v>2003</v>
      </c>
      <c r="G91" s="11">
        <f>Table3[[#This Row],[año ingres]]-2020</f>
        <v>-17</v>
      </c>
      <c r="H91" s="34"/>
      <c r="I91" s="34"/>
      <c r="J91" s="34"/>
      <c r="K91" s="34"/>
      <c r="L91" s="34"/>
      <c r="M91" s="34"/>
      <c r="N91" s="34"/>
      <c r="O91" s="34"/>
      <c r="P91" s="34"/>
      <c r="Q91" s="34"/>
    </row>
    <row r="92" spans="1:17" x14ac:dyDescent="0.25">
      <c r="A92" s="1" t="s">
        <v>95</v>
      </c>
      <c r="B92" s="1" t="s">
        <v>96</v>
      </c>
      <c r="C92" s="1" t="s">
        <v>69</v>
      </c>
      <c r="D92" s="2">
        <v>37787</v>
      </c>
      <c r="E92" s="2" t="s">
        <v>285</v>
      </c>
      <c r="F92" s="11">
        <v>2003</v>
      </c>
      <c r="G92" s="11">
        <f>Table3[[#This Row],[año ingres]]-2020</f>
        <v>-17</v>
      </c>
      <c r="H92" s="34"/>
      <c r="I92" s="34"/>
      <c r="J92" s="34"/>
      <c r="K92" s="34"/>
      <c r="L92" s="34"/>
      <c r="M92" s="34"/>
      <c r="N92" s="34"/>
      <c r="O92" s="34"/>
      <c r="P92" s="34"/>
      <c r="Q92" s="34"/>
    </row>
    <row r="93" spans="1:17" x14ac:dyDescent="0.25">
      <c r="A93" s="1" t="s">
        <v>124</v>
      </c>
      <c r="B93" s="1" t="s">
        <v>125</v>
      </c>
      <c r="C93" s="1" t="s">
        <v>6</v>
      </c>
      <c r="D93" s="2">
        <v>37628</v>
      </c>
      <c r="E93" s="2" t="s">
        <v>284</v>
      </c>
      <c r="F93" s="11">
        <v>2003</v>
      </c>
      <c r="G93" s="11">
        <f>Table3[[#This Row],[año ingres]]-2020</f>
        <v>-17</v>
      </c>
      <c r="H93" s="34"/>
      <c r="I93" s="34"/>
      <c r="J93" s="34"/>
      <c r="K93" s="34"/>
      <c r="L93" s="34"/>
      <c r="M93" s="34"/>
      <c r="N93" s="34"/>
      <c r="O93" s="34"/>
      <c r="P93" s="34"/>
      <c r="Q93" s="34"/>
    </row>
    <row r="94" spans="1:17" x14ac:dyDescent="0.25">
      <c r="A94" s="1" t="s">
        <v>218</v>
      </c>
      <c r="B94" s="1" t="s">
        <v>219</v>
      </c>
      <c r="C94" s="1" t="s">
        <v>78</v>
      </c>
      <c r="D94" s="2">
        <v>37624</v>
      </c>
      <c r="E94" s="2" t="s">
        <v>284</v>
      </c>
      <c r="F94" s="11">
        <v>2003</v>
      </c>
      <c r="G94" s="11">
        <f>Table3[[#This Row],[año ingres]]-2020</f>
        <v>-17</v>
      </c>
      <c r="H94" s="34"/>
      <c r="I94" s="34"/>
      <c r="J94" s="34"/>
      <c r="K94" s="34"/>
      <c r="L94" s="34"/>
      <c r="M94" s="34"/>
      <c r="N94" s="34"/>
      <c r="O94" s="34"/>
      <c r="P94" s="34"/>
      <c r="Q94" s="34"/>
    </row>
    <row r="95" spans="1:17" x14ac:dyDescent="0.25">
      <c r="A95" t="s">
        <v>294</v>
      </c>
      <c r="B95" t="s">
        <v>295</v>
      </c>
      <c r="C95" t="s">
        <v>6</v>
      </c>
      <c r="D95" s="2">
        <v>37895</v>
      </c>
      <c r="E95" s="2" t="s">
        <v>288</v>
      </c>
      <c r="F95" s="11">
        <v>2003</v>
      </c>
      <c r="G95" s="11">
        <f>Table3[[#This Row],[año ingres]]-2020</f>
        <v>-17</v>
      </c>
      <c r="H95" s="34"/>
      <c r="I95" s="34"/>
      <c r="J95" s="34"/>
      <c r="K95" s="34"/>
      <c r="L95" s="34"/>
      <c r="M95" s="34"/>
      <c r="N95" s="34"/>
      <c r="O95" s="34"/>
      <c r="P95" s="34"/>
      <c r="Q95" s="34"/>
    </row>
    <row r="96" spans="1:17" x14ac:dyDescent="0.25">
      <c r="A96" s="1" t="s">
        <v>79</v>
      </c>
      <c r="B96" s="1" t="s">
        <v>80</v>
      </c>
      <c r="C96" s="1" t="s">
        <v>6</v>
      </c>
      <c r="D96" s="2">
        <v>37619</v>
      </c>
      <c r="E96" s="2" t="s">
        <v>285</v>
      </c>
      <c r="F96" s="14">
        <v>2002</v>
      </c>
      <c r="G96" s="11">
        <f>Table3[[#This Row],[año ingres]]-2020</f>
        <v>-18</v>
      </c>
      <c r="H96" s="34"/>
      <c r="I96" s="34"/>
      <c r="J96" s="34"/>
      <c r="K96" s="34"/>
      <c r="L96" s="34"/>
      <c r="M96" s="34"/>
      <c r="N96" s="34"/>
      <c r="O96" s="34"/>
      <c r="P96" s="34"/>
      <c r="Q96" s="34"/>
    </row>
    <row r="97" spans="1:17" x14ac:dyDescent="0.25">
      <c r="A97" s="1" t="s">
        <v>134</v>
      </c>
      <c r="B97" s="1" t="s">
        <v>135</v>
      </c>
      <c r="C97" s="1" t="s">
        <v>6</v>
      </c>
      <c r="D97" s="2">
        <v>37469</v>
      </c>
      <c r="E97" s="2" t="s">
        <v>280</v>
      </c>
      <c r="F97" s="14">
        <v>2002</v>
      </c>
      <c r="G97" s="11">
        <f>Table3[[#This Row],[año ingres]]-2020</f>
        <v>-18</v>
      </c>
      <c r="H97" s="34"/>
      <c r="I97" s="34"/>
      <c r="J97" s="34"/>
      <c r="K97" s="34"/>
      <c r="L97" s="34"/>
      <c r="M97" s="34"/>
      <c r="N97" s="34"/>
      <c r="O97" s="34"/>
      <c r="P97" s="34"/>
      <c r="Q97" s="34"/>
    </row>
    <row r="98" spans="1:17" x14ac:dyDescent="0.25">
      <c r="A98" s="1" t="s">
        <v>140</v>
      </c>
      <c r="B98" s="1" t="s">
        <v>141</v>
      </c>
      <c r="C98" s="1" t="s">
        <v>78</v>
      </c>
      <c r="D98" s="2">
        <v>37611</v>
      </c>
      <c r="E98" s="2" t="s">
        <v>285</v>
      </c>
      <c r="F98" s="14">
        <v>2002</v>
      </c>
      <c r="G98" s="11">
        <f>Table3[[#This Row],[año ingres]]-2020</f>
        <v>-18</v>
      </c>
      <c r="H98" s="34"/>
      <c r="I98" s="34"/>
      <c r="J98" s="34"/>
      <c r="K98" s="34"/>
      <c r="L98" s="34"/>
      <c r="M98" s="34"/>
      <c r="N98" s="34"/>
      <c r="O98" s="34"/>
      <c r="P98" s="34"/>
      <c r="Q98" s="34"/>
    </row>
    <row r="99" spans="1:17" x14ac:dyDescent="0.25">
      <c r="A99" s="1" t="s">
        <v>222</v>
      </c>
      <c r="B99" s="1" t="s">
        <v>223</v>
      </c>
      <c r="C99" s="1" t="s">
        <v>6</v>
      </c>
      <c r="D99" s="2">
        <v>37611</v>
      </c>
      <c r="E99" s="2" t="s">
        <v>285</v>
      </c>
      <c r="F99" s="14">
        <v>2002</v>
      </c>
      <c r="G99" s="11">
        <f>Table3[[#This Row],[año ingres]]-2020</f>
        <v>-18</v>
      </c>
      <c r="H99" s="34"/>
      <c r="I99" s="34"/>
      <c r="J99" s="34"/>
      <c r="K99" s="34"/>
      <c r="L99" s="34"/>
      <c r="M99" s="34"/>
      <c r="N99" s="34"/>
      <c r="O99" s="34"/>
      <c r="P99" s="34"/>
      <c r="Q99" s="34"/>
    </row>
    <row r="100" spans="1:17" x14ac:dyDescent="0.25">
      <c r="A100" s="1" t="s">
        <v>196</v>
      </c>
      <c r="B100" s="1" t="s">
        <v>197</v>
      </c>
      <c r="C100" s="1" t="s">
        <v>6</v>
      </c>
      <c r="D100" s="2">
        <v>36927</v>
      </c>
      <c r="E100" s="2" t="s">
        <v>281</v>
      </c>
      <c r="F100" s="11">
        <v>2001</v>
      </c>
      <c r="G100" s="11">
        <f>Table3[[#This Row],[año ingres]]-2020</f>
        <v>-19</v>
      </c>
      <c r="H100" s="34"/>
      <c r="I100" s="34"/>
      <c r="J100" s="34"/>
      <c r="K100" s="34"/>
      <c r="L100" s="34"/>
      <c r="M100" s="34"/>
      <c r="N100" s="34"/>
      <c r="O100" s="34"/>
      <c r="P100" s="34"/>
      <c r="Q100" s="34"/>
    </row>
    <row r="101" spans="1:17" x14ac:dyDescent="0.25">
      <c r="A101" t="s">
        <v>308</v>
      </c>
      <c r="B101" t="s">
        <v>309</v>
      </c>
      <c r="C101" t="s">
        <v>310</v>
      </c>
      <c r="D101" s="21">
        <v>36970</v>
      </c>
      <c r="E101" t="s">
        <v>283</v>
      </c>
      <c r="F101" s="11">
        <v>2001</v>
      </c>
      <c r="G101" s="11">
        <f>Table3[[#This Row],[año ingres]]-2020</f>
        <v>-19</v>
      </c>
      <c r="H101" s="34"/>
      <c r="I101" s="34"/>
      <c r="J101" s="34"/>
      <c r="K101" s="34"/>
      <c r="L101" s="34"/>
      <c r="M101" s="34"/>
      <c r="N101" s="34"/>
      <c r="O101" s="34"/>
      <c r="P101" s="34"/>
      <c r="Q101" s="34"/>
    </row>
    <row r="102" spans="1:17" x14ac:dyDescent="0.25">
      <c r="A102" s="1" t="s">
        <v>117</v>
      </c>
      <c r="B102" s="1" t="s">
        <v>118</v>
      </c>
      <c r="C102" s="1" t="s">
        <v>6</v>
      </c>
      <c r="D102" s="2">
        <v>36586</v>
      </c>
      <c r="E102" s="2" t="s">
        <v>283</v>
      </c>
      <c r="F102" s="11">
        <v>2000</v>
      </c>
      <c r="G102" s="11">
        <f>Table3[[#This Row],[año ingres]]-2020</f>
        <v>-20</v>
      </c>
      <c r="H102" s="34"/>
      <c r="I102" s="34"/>
      <c r="J102" s="34"/>
      <c r="K102" s="34"/>
      <c r="L102" s="34"/>
      <c r="M102" s="34"/>
      <c r="N102" s="34"/>
      <c r="O102" s="34"/>
      <c r="P102" s="34"/>
      <c r="Q102" s="34"/>
    </row>
    <row r="103" spans="1:17" x14ac:dyDescent="0.25">
      <c r="A103" s="1" t="s">
        <v>156</v>
      </c>
      <c r="B103" s="1" t="s">
        <v>157</v>
      </c>
      <c r="C103" s="1" t="s">
        <v>78</v>
      </c>
      <c r="D103" s="2">
        <v>36594</v>
      </c>
      <c r="E103" s="2" t="s">
        <v>283</v>
      </c>
      <c r="F103" s="11">
        <v>2000</v>
      </c>
      <c r="G103" s="11">
        <f>Table3[[#This Row],[año ingres]]-2020</f>
        <v>-20</v>
      </c>
      <c r="H103" s="34"/>
      <c r="I103" s="34"/>
      <c r="J103" s="34"/>
      <c r="K103" s="34"/>
      <c r="L103" s="34"/>
      <c r="M103" s="34"/>
      <c r="N103" s="34"/>
      <c r="O103" s="34"/>
      <c r="P103" s="34"/>
      <c r="Q103" s="34"/>
    </row>
    <row r="104" spans="1:17" x14ac:dyDescent="0.25">
      <c r="A104" t="s">
        <v>292</v>
      </c>
      <c r="B104" t="s">
        <v>293</v>
      </c>
      <c r="C104" t="s">
        <v>6</v>
      </c>
      <c r="D104" s="2">
        <v>36586</v>
      </c>
      <c r="E104" s="2" t="s">
        <v>283</v>
      </c>
      <c r="F104" s="11">
        <v>2000</v>
      </c>
      <c r="G104" s="11">
        <f>Table3[[#This Row],[año ingres]]-2020</f>
        <v>-20</v>
      </c>
      <c r="H104" s="34"/>
      <c r="I104" s="34"/>
      <c r="J104" s="34"/>
      <c r="K104" s="34"/>
      <c r="L104" s="34"/>
      <c r="M104" s="34"/>
      <c r="N104" s="34"/>
      <c r="O104" s="34"/>
      <c r="P104" s="34"/>
      <c r="Q104" s="34"/>
    </row>
    <row r="105" spans="1:17" x14ac:dyDescent="0.25">
      <c r="A105" t="s">
        <v>290</v>
      </c>
      <c r="B105" t="s">
        <v>291</v>
      </c>
      <c r="C105" t="s">
        <v>6</v>
      </c>
      <c r="D105" s="2">
        <v>36496</v>
      </c>
      <c r="E105" s="2" t="s">
        <v>285</v>
      </c>
      <c r="F105" s="11">
        <v>1999</v>
      </c>
      <c r="G105" s="11">
        <f>Table3[[#This Row],[año ingres]]-2020</f>
        <v>-21</v>
      </c>
      <c r="H105" s="34"/>
      <c r="I105" s="34"/>
      <c r="J105" s="34"/>
      <c r="K105" s="34"/>
      <c r="L105" s="34"/>
      <c r="M105" s="34"/>
      <c r="N105" s="34"/>
      <c r="O105" s="34"/>
      <c r="P105" s="34"/>
      <c r="Q105" s="34"/>
    </row>
    <row r="106" spans="1:17" x14ac:dyDescent="0.25">
      <c r="A106" s="1" t="s">
        <v>115</v>
      </c>
      <c r="B106" s="1" t="s">
        <v>116</v>
      </c>
      <c r="C106" s="1" t="s">
        <v>6</v>
      </c>
      <c r="D106" s="2">
        <v>35476</v>
      </c>
      <c r="E106" s="2" t="s">
        <v>281</v>
      </c>
      <c r="F106" s="14">
        <v>1997</v>
      </c>
      <c r="G106" s="11">
        <f>Table3[[#This Row],[año ingres]]-2020</f>
        <v>-23</v>
      </c>
    </row>
    <row r="107" spans="1:17" x14ac:dyDescent="0.25">
      <c r="A107" s="1" t="s">
        <v>97</v>
      </c>
      <c r="B107" s="1" t="s">
        <v>98</v>
      </c>
      <c r="C107" s="1" t="s">
        <v>69</v>
      </c>
      <c r="D107" s="2">
        <v>35005</v>
      </c>
      <c r="E107" s="2" t="s">
        <v>278</v>
      </c>
      <c r="F107" s="14">
        <v>1995</v>
      </c>
      <c r="G107" s="11">
        <f>Table3[[#This Row],[año ingres]]-2020</f>
        <v>-25</v>
      </c>
    </row>
    <row r="108" spans="1:17" x14ac:dyDescent="0.25">
      <c r="A108" s="1" t="s">
        <v>194</v>
      </c>
      <c r="B108" s="1" t="s">
        <v>195</v>
      </c>
      <c r="C108" s="1" t="s">
        <v>6</v>
      </c>
      <c r="D108" s="2">
        <v>34933</v>
      </c>
      <c r="E108" s="2" t="s">
        <v>280</v>
      </c>
      <c r="F108" s="14">
        <v>1995</v>
      </c>
      <c r="G108" s="11">
        <f>Table3[[#This Row],[año ingres]]-2020</f>
        <v>-25</v>
      </c>
    </row>
    <row r="109" spans="1:17" x14ac:dyDescent="0.25">
      <c r="A109" s="1" t="s">
        <v>152</v>
      </c>
      <c r="B109" s="1" t="s">
        <v>153</v>
      </c>
      <c r="C109" s="1" t="s">
        <v>78</v>
      </c>
      <c r="D109" s="2">
        <v>33555</v>
      </c>
      <c r="E109" s="2" t="s">
        <v>278</v>
      </c>
      <c r="F109" s="14">
        <v>1991</v>
      </c>
      <c r="G109" s="11">
        <f>Table3[[#This Row],[año ingres]]-2020</f>
        <v>-29</v>
      </c>
    </row>
    <row r="110" spans="1:17" x14ac:dyDescent="0.25">
      <c r="A110" s="1" t="s">
        <v>76</v>
      </c>
      <c r="B110" s="1" t="s">
        <v>77</v>
      </c>
      <c r="C110" s="1" t="s">
        <v>78</v>
      </c>
      <c r="D110" s="2">
        <v>1989</v>
      </c>
      <c r="E110" s="2" t="s">
        <v>274</v>
      </c>
      <c r="F110" s="11">
        <v>1989</v>
      </c>
      <c r="G110" s="11">
        <f>Table3[[#This Row],[año ingres]]-2020</f>
        <v>-31</v>
      </c>
    </row>
    <row r="111" spans="1:17" x14ac:dyDescent="0.25">
      <c r="A111" s="1" t="s">
        <v>85</v>
      </c>
      <c r="B111" s="1" t="s">
        <v>86</v>
      </c>
      <c r="C111" s="1" t="s">
        <v>6</v>
      </c>
      <c r="D111" s="2">
        <v>32654</v>
      </c>
      <c r="E111" s="2" t="s">
        <v>274</v>
      </c>
      <c r="F111" s="11">
        <v>1989</v>
      </c>
      <c r="G111" s="11">
        <f>Table3[[#This Row],[año ingres]]-2020</f>
        <v>-31</v>
      </c>
    </row>
    <row r="112" spans="1:17" x14ac:dyDescent="0.25">
      <c r="A112" s="1" t="s">
        <v>99</v>
      </c>
      <c r="B112" s="1" t="s">
        <v>100</v>
      </c>
      <c r="C112" s="1" t="s">
        <v>78</v>
      </c>
      <c r="D112" s="22">
        <v>32655</v>
      </c>
      <c r="E112" s="2" t="s">
        <v>274</v>
      </c>
      <c r="F112" s="11">
        <v>1989</v>
      </c>
      <c r="G112" s="11">
        <f>Table3[[#This Row],[año ingres]]-2020</f>
        <v>-31</v>
      </c>
    </row>
  </sheetData>
  <mergeCells count="4">
    <mergeCell ref="J2:O2"/>
    <mergeCell ref="I22:I27"/>
    <mergeCell ref="M22:M27"/>
    <mergeCell ref="I20:K20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G2" sqref="G2:G23"/>
    </sheetView>
  </sheetViews>
  <sheetFormatPr baseColWidth="10" defaultRowHeight="15" x14ac:dyDescent="0.25"/>
  <cols>
    <col min="2" max="2" width="36.42578125" bestFit="1" customWidth="1"/>
    <col min="3" max="3" width="31.140625" bestFit="1" customWidth="1"/>
    <col min="7" max="7" width="15.7109375" bestFit="1" customWidth="1"/>
  </cols>
  <sheetData>
    <row r="1" spans="1:7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275</v>
      </c>
      <c r="F1" s="18" t="s">
        <v>276</v>
      </c>
      <c r="G1" s="19" t="s">
        <v>289</v>
      </c>
    </row>
    <row r="2" spans="1:7" x14ac:dyDescent="0.25">
      <c r="A2" s="5" t="s">
        <v>42</v>
      </c>
      <c r="B2" s="6" t="s">
        <v>43</v>
      </c>
      <c r="C2" s="6" t="s">
        <v>44</v>
      </c>
      <c r="D2" s="7">
        <v>36112</v>
      </c>
      <c r="E2" s="7" t="s">
        <v>278</v>
      </c>
      <c r="F2" s="15">
        <v>1998</v>
      </c>
      <c r="G2" s="20">
        <f>F2-2020</f>
        <v>-22</v>
      </c>
    </row>
    <row r="3" spans="1:7" x14ac:dyDescent="0.25">
      <c r="A3" s="8" t="s">
        <v>25</v>
      </c>
      <c r="B3" s="9" t="s">
        <v>26</v>
      </c>
      <c r="C3" s="9" t="s">
        <v>27</v>
      </c>
      <c r="D3" s="10">
        <v>36269</v>
      </c>
      <c r="E3" s="10" t="s">
        <v>282</v>
      </c>
      <c r="F3" s="13">
        <v>1999</v>
      </c>
      <c r="G3" s="20">
        <f t="shared" ref="G3:G22" si="0">F3-2020</f>
        <v>-21</v>
      </c>
    </row>
    <row r="4" spans="1:7" x14ac:dyDescent="0.25">
      <c r="A4" s="5" t="s">
        <v>33</v>
      </c>
      <c r="B4" s="6" t="s">
        <v>34</v>
      </c>
      <c r="C4" s="6" t="s">
        <v>35</v>
      </c>
      <c r="D4" s="7">
        <v>36312</v>
      </c>
      <c r="E4" s="7" t="s">
        <v>279</v>
      </c>
      <c r="F4" s="12">
        <v>1999</v>
      </c>
      <c r="G4" s="20">
        <f t="shared" si="0"/>
        <v>-21</v>
      </c>
    </row>
    <row r="5" spans="1:7" x14ac:dyDescent="0.25">
      <c r="A5" s="8" t="s">
        <v>28</v>
      </c>
      <c r="B5" s="9" t="s">
        <v>29</v>
      </c>
      <c r="C5" s="9" t="s">
        <v>30</v>
      </c>
      <c r="D5" s="10">
        <v>36907</v>
      </c>
      <c r="E5" s="10" t="s">
        <v>284</v>
      </c>
      <c r="F5" s="13">
        <v>2001</v>
      </c>
      <c r="G5" s="20">
        <f t="shared" si="0"/>
        <v>-19</v>
      </c>
    </row>
    <row r="6" spans="1:7" x14ac:dyDescent="0.25">
      <c r="A6" s="5" t="s">
        <v>48</v>
      </c>
      <c r="B6" s="6" t="s">
        <v>49</v>
      </c>
      <c r="C6" s="6" t="s">
        <v>50</v>
      </c>
      <c r="D6" s="7">
        <v>36906</v>
      </c>
      <c r="E6" s="7" t="s">
        <v>284</v>
      </c>
      <c r="F6" s="12">
        <v>2001</v>
      </c>
      <c r="G6" s="20">
        <f t="shared" si="0"/>
        <v>-19</v>
      </c>
    </row>
    <row r="7" spans="1:7" x14ac:dyDescent="0.25">
      <c r="A7" s="8" t="s">
        <v>45</v>
      </c>
      <c r="B7" s="9" t="s">
        <v>46</v>
      </c>
      <c r="C7" s="9" t="s">
        <v>47</v>
      </c>
      <c r="D7" s="10">
        <v>37488</v>
      </c>
      <c r="E7" s="10" t="s">
        <v>280</v>
      </c>
      <c r="F7" s="16">
        <v>2002</v>
      </c>
      <c r="G7" s="20">
        <f t="shared" si="0"/>
        <v>-18</v>
      </c>
    </row>
    <row r="8" spans="1:7" x14ac:dyDescent="0.25">
      <c r="A8" s="5" t="s">
        <v>63</v>
      </c>
      <c r="B8" s="6" t="s">
        <v>64</v>
      </c>
      <c r="C8" s="6" t="s">
        <v>65</v>
      </c>
      <c r="D8" s="7">
        <v>37483</v>
      </c>
      <c r="E8" s="7" t="s">
        <v>280</v>
      </c>
      <c r="F8" s="15">
        <v>2002</v>
      </c>
      <c r="G8" s="20">
        <f t="shared" si="0"/>
        <v>-18</v>
      </c>
    </row>
    <row r="9" spans="1:7" x14ac:dyDescent="0.25">
      <c r="A9" s="8" t="s">
        <v>36</v>
      </c>
      <c r="B9" s="9" t="s">
        <v>37</v>
      </c>
      <c r="C9" s="9" t="s">
        <v>38</v>
      </c>
      <c r="D9" s="10">
        <v>37970</v>
      </c>
      <c r="E9" s="10" t="s">
        <v>285</v>
      </c>
      <c r="F9" s="13">
        <v>2003</v>
      </c>
      <c r="G9" s="20">
        <f t="shared" si="0"/>
        <v>-17</v>
      </c>
    </row>
    <row r="10" spans="1:7" x14ac:dyDescent="0.25">
      <c r="A10" s="5" t="s">
        <v>271</v>
      </c>
      <c r="B10" s="6" t="s">
        <v>272</v>
      </c>
      <c r="C10" s="6" t="s">
        <v>273</v>
      </c>
      <c r="D10" s="7">
        <v>37653</v>
      </c>
      <c r="E10" s="7" t="s">
        <v>281</v>
      </c>
      <c r="F10" s="12">
        <v>2003</v>
      </c>
      <c r="G10" s="20">
        <f t="shared" si="0"/>
        <v>-17</v>
      </c>
    </row>
    <row r="11" spans="1:7" x14ac:dyDescent="0.25">
      <c r="A11" s="8" t="s">
        <v>51</v>
      </c>
      <c r="B11" s="9" t="s">
        <v>52</v>
      </c>
      <c r="C11" s="9" t="s">
        <v>53</v>
      </c>
      <c r="D11" s="10">
        <v>38062</v>
      </c>
      <c r="E11" s="10" t="s">
        <v>283</v>
      </c>
      <c r="F11" s="13">
        <v>2004</v>
      </c>
      <c r="G11" s="20">
        <f t="shared" si="0"/>
        <v>-16</v>
      </c>
    </row>
    <row r="12" spans="1:7" x14ac:dyDescent="0.25">
      <c r="A12" s="5" t="s">
        <v>57</v>
      </c>
      <c r="B12" s="6" t="s">
        <v>58</v>
      </c>
      <c r="C12" s="6" t="s">
        <v>59</v>
      </c>
      <c r="D12" s="7">
        <v>39510</v>
      </c>
      <c r="E12" s="7" t="s">
        <v>283</v>
      </c>
      <c r="F12" s="12">
        <v>2008</v>
      </c>
      <c r="G12" s="20">
        <f t="shared" si="0"/>
        <v>-12</v>
      </c>
    </row>
    <row r="13" spans="1:7" x14ac:dyDescent="0.25">
      <c r="A13" s="5" t="s">
        <v>39</v>
      </c>
      <c r="B13" s="6" t="s">
        <v>40</v>
      </c>
      <c r="C13" s="6" t="s">
        <v>41</v>
      </c>
      <c r="D13" s="7">
        <v>39091</v>
      </c>
      <c r="E13" s="7" t="s">
        <v>284</v>
      </c>
      <c r="F13" s="12">
        <v>2007</v>
      </c>
      <c r="G13" s="20">
        <f t="shared" si="0"/>
        <v>-13</v>
      </c>
    </row>
    <row r="14" spans="1:7" x14ac:dyDescent="0.25">
      <c r="A14" s="8" t="s">
        <v>66</v>
      </c>
      <c r="B14" s="9" t="s">
        <v>67</v>
      </c>
      <c r="C14" s="9" t="s">
        <v>68</v>
      </c>
      <c r="D14" s="10">
        <v>39218</v>
      </c>
      <c r="E14" s="10" t="s">
        <v>274</v>
      </c>
      <c r="F14" s="13">
        <v>2007</v>
      </c>
      <c r="G14" s="20">
        <f t="shared" si="0"/>
        <v>-13</v>
      </c>
    </row>
    <row r="15" spans="1:7" x14ac:dyDescent="0.25">
      <c r="A15" s="5" t="s">
        <v>54</v>
      </c>
      <c r="B15" s="6" t="s">
        <v>55</v>
      </c>
      <c r="C15" s="6" t="s">
        <v>56</v>
      </c>
      <c r="D15" s="7">
        <v>39448</v>
      </c>
      <c r="E15" s="7" t="s">
        <v>284</v>
      </c>
      <c r="F15" s="12">
        <v>2008</v>
      </c>
      <c r="G15" s="20">
        <f t="shared" si="0"/>
        <v>-12</v>
      </c>
    </row>
    <row r="16" spans="1:7" x14ac:dyDescent="0.25">
      <c r="A16" s="8" t="s">
        <v>12</v>
      </c>
      <c r="B16" s="9" t="s">
        <v>13</v>
      </c>
      <c r="C16" s="9" t="s">
        <v>7</v>
      </c>
      <c r="D16" s="10">
        <v>40057</v>
      </c>
      <c r="E16" s="16" t="s">
        <v>287</v>
      </c>
      <c r="F16" s="16">
        <v>2009</v>
      </c>
      <c r="G16" s="20">
        <f t="shared" si="0"/>
        <v>-11</v>
      </c>
    </row>
    <row r="17" spans="1:7" x14ac:dyDescent="0.25">
      <c r="A17" s="5" t="s">
        <v>87</v>
      </c>
      <c r="B17" s="6" t="s">
        <v>88</v>
      </c>
      <c r="C17" s="6" t="s">
        <v>6</v>
      </c>
      <c r="D17" s="7">
        <v>39855</v>
      </c>
      <c r="E17" s="15" t="s">
        <v>281</v>
      </c>
      <c r="F17" s="15">
        <v>2009</v>
      </c>
      <c r="G17" s="20">
        <f t="shared" si="0"/>
        <v>-11</v>
      </c>
    </row>
    <row r="18" spans="1:7" x14ac:dyDescent="0.25">
      <c r="A18" s="8" t="s">
        <v>60</v>
      </c>
      <c r="B18" s="9" t="s">
        <v>61</v>
      </c>
      <c r="C18" s="9" t="s">
        <v>62</v>
      </c>
      <c r="D18" s="10">
        <v>40513</v>
      </c>
      <c r="E18" s="10" t="s">
        <v>285</v>
      </c>
      <c r="F18" s="13">
        <v>2010</v>
      </c>
      <c r="G18" s="20">
        <f t="shared" si="0"/>
        <v>-10</v>
      </c>
    </row>
    <row r="19" spans="1:7" x14ac:dyDescent="0.25">
      <c r="A19" s="5" t="s">
        <v>22</v>
      </c>
      <c r="B19" s="6" t="s">
        <v>23</v>
      </c>
      <c r="C19" s="6" t="s">
        <v>24</v>
      </c>
      <c r="D19" s="7">
        <v>40544</v>
      </c>
      <c r="E19" s="12" t="s">
        <v>284</v>
      </c>
      <c r="F19" s="12">
        <v>2011</v>
      </c>
      <c r="G19" s="20">
        <f t="shared" si="0"/>
        <v>-9</v>
      </c>
    </row>
    <row r="20" spans="1:7" x14ac:dyDescent="0.25">
      <c r="A20" s="8" t="s">
        <v>119</v>
      </c>
      <c r="B20" s="9" t="s">
        <v>120</v>
      </c>
      <c r="C20" s="9" t="s">
        <v>121</v>
      </c>
      <c r="D20" s="10">
        <v>40787</v>
      </c>
      <c r="E20" s="13" t="s">
        <v>287</v>
      </c>
      <c r="F20" s="13">
        <v>2011</v>
      </c>
      <c r="G20" s="20">
        <f t="shared" si="0"/>
        <v>-9</v>
      </c>
    </row>
    <row r="21" spans="1:7" x14ac:dyDescent="0.25">
      <c r="A21" s="5" t="s">
        <v>15</v>
      </c>
      <c r="B21" s="6" t="s">
        <v>16</v>
      </c>
      <c r="C21" s="6" t="s">
        <v>14</v>
      </c>
      <c r="D21" s="7">
        <v>41759</v>
      </c>
      <c r="E21" s="12" t="s">
        <v>282</v>
      </c>
      <c r="F21" s="12">
        <v>2014</v>
      </c>
      <c r="G21" s="20">
        <f t="shared" si="0"/>
        <v>-6</v>
      </c>
    </row>
    <row r="22" spans="1:7" x14ac:dyDescent="0.25">
      <c r="A22" s="8" t="s">
        <v>20</v>
      </c>
      <c r="B22" s="9" t="s">
        <v>21</v>
      </c>
      <c r="C22" s="9" t="s">
        <v>7</v>
      </c>
      <c r="D22" s="10">
        <v>41791</v>
      </c>
      <c r="E22" s="13" t="s">
        <v>279</v>
      </c>
      <c r="F22" s="13">
        <v>2014</v>
      </c>
      <c r="G22" s="20">
        <f t="shared" si="0"/>
        <v>-6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Teatros</vt:lpstr>
      <vt:lpstr>Administracion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Escobar</dc:creator>
  <cp:lastModifiedBy>Mercadeo</cp:lastModifiedBy>
  <dcterms:created xsi:type="dcterms:W3CDTF">2020-02-05T22:33:08Z</dcterms:created>
  <dcterms:modified xsi:type="dcterms:W3CDTF">2020-02-20T16:09:28Z</dcterms:modified>
</cp:coreProperties>
</file>